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813" firstSheet="1" activeTab="1"/>
  </bookViews>
  <sheets>
    <sheet name="Sheet3" sheetId="1" state="hidden" r:id="rId1"/>
    <sheet name="sheet1" sheetId="2" r:id="rId2"/>
    <sheet name="Regional Travel" sheetId="3" state="hidden" r:id="rId3"/>
    <sheet name="Task Force" sheetId="4" state="hidden" r:id="rId4"/>
  </sheets>
  <externalReferences>
    <externalReference r:id="rId7"/>
  </externalReferences>
  <definedNames>
    <definedName name="AGStaffTable">'[1]AGTable'!$A$1:$K$39</definedName>
    <definedName name="AGSTaffTableIndex">'[1]AGTable'!$A$42:$B$80</definedName>
    <definedName name="Draft">'[1]Parameters'!$C$7</definedName>
    <definedName name="Est_1st_Year_F_B_Rev">'[1]Parameters'!$C$44</definedName>
    <definedName name="Exchange_Rate">'[1]Parameters'!$C$15</definedName>
    <definedName name="Executive_Relocation">'[1]Parameters'!$C$21</definedName>
    <definedName name="FunctionSpace">'[1]Parameters'!$C$25</definedName>
    <definedName name="Incentive_Compensation">'[1]Parameters'!$C$19</definedName>
    <definedName name="Inflation_Factor___Wages">'[1]Parameters'!$C$9</definedName>
    <definedName name="KitchenStaffTAble">'[1]KitchenTable'!$A$2:$Q$18</definedName>
    <definedName name="KitchenStaffTableIndex">'[1]KitchenTable'!$A$22:$B$37</definedName>
    <definedName name="local_currency">'[1]Parameters'!$C$14</definedName>
    <definedName name="Manager_Relocation">'[1]Parameters'!$C$22</definedName>
    <definedName name="Name">'[1]Parameters'!$C$6</definedName>
    <definedName name="Opening">'[1]Parameters'!$C$8</definedName>
    <definedName name="Opening_Occupancy">'[1]Parameters'!$C$18</definedName>
    <definedName name="paytable">'[1]Pay Schedule'!$B$4:$D$200</definedName>
    <definedName name="Pre_Opening_Benefits">'[1]Parameters'!$C$20</definedName>
    <definedName name="Prepared">'[1]Parameters'!$C$5</definedName>
    <definedName name="_xlnm.Print_Area" localSheetId="2">'Regional Travel'!$A$1:$K$23</definedName>
    <definedName name="Relocation_Sal_Allowance">'[1]Parameters'!$C$24</definedName>
    <definedName name="RoomIndexTable">'[1]Rooms Table'!$A$49:$B$91</definedName>
    <definedName name="Rooms">'[1]Parameters'!$C$17</definedName>
    <definedName name="roomstaffingtable">'[1]Rooms Table'!$A$1:$K$43</definedName>
    <definedName name="SalesStaffingIndex">'[1]SalesTable'!$A$23:$B$41</definedName>
    <definedName name="SalesStaffingTable">'[1]SalesTable'!$A$1:$T$19</definedName>
    <definedName name="_xlnm._FilterDatabase" localSheetId="1" hidden="1">'sheet1'!$A$2:$G$75</definedName>
  </definedNames>
  <calcPr fullCalcOnLoad="1"/>
</workbook>
</file>

<file path=xl/sharedStrings.xml><?xml version="1.0" encoding="utf-8"?>
<sst xmlns="http://schemas.openxmlformats.org/spreadsheetml/2006/main" count="389" uniqueCount="247">
  <si>
    <t xml:space="preserve"> RMB </t>
  </si>
  <si>
    <t xml:space="preserve">Preopening Expenses </t>
  </si>
  <si>
    <t xml:space="preserve">IR Items </t>
  </si>
  <si>
    <t xml:space="preserve">   </t>
  </si>
  <si>
    <t>- Property System</t>
  </si>
  <si>
    <t>- Voice Technology</t>
  </si>
  <si>
    <t>- Guest Facing Tecnology</t>
  </si>
  <si>
    <t>5 Sus (258 Rooms @$4K)</t>
  </si>
  <si>
    <t>Working Fund from Owner</t>
  </si>
  <si>
    <t xml:space="preserve">Inventory </t>
  </si>
  <si>
    <t xml:space="preserve">Cash Float </t>
  </si>
  <si>
    <t>M Hotel 岗位计划一览表</t>
  </si>
  <si>
    <t>序号</t>
  </si>
  <si>
    <t>部门</t>
  </si>
  <si>
    <t>岗位</t>
  </si>
  <si>
    <t>需求数量</t>
  </si>
  <si>
    <t>招聘条件</t>
  </si>
  <si>
    <t>学历要求</t>
  </si>
  <si>
    <t>薪资待遇</t>
  </si>
  <si>
    <t>总经办</t>
  </si>
  <si>
    <t>总经理助理</t>
  </si>
  <si>
    <t>有驾照会开车，熟练操作各类办公软件，有酒店工作经验者优先考虑</t>
  </si>
  <si>
    <t>专科及以上</t>
  </si>
  <si>
    <t>4000-6000</t>
  </si>
  <si>
    <t>财务部</t>
  </si>
  <si>
    <t xml:space="preserve">财务总监 </t>
  </si>
  <si>
    <t>持有基本的行业从业资格证书。熟悉部门业务，有酒店相关岗位从业经历三年以上者、或取得会计职称者优先考虑</t>
  </si>
  <si>
    <t>8000-12000</t>
  </si>
  <si>
    <t>出纳</t>
  </si>
  <si>
    <t>3500-5000</t>
  </si>
  <si>
    <t>会计、审计</t>
  </si>
  <si>
    <t>采购员/收货</t>
  </si>
  <si>
    <t>仓库成本控制管理员</t>
  </si>
  <si>
    <t>信息管理</t>
  </si>
  <si>
    <t>各项信息设备熟练操作，有酒店工作经验者优先考虑</t>
  </si>
  <si>
    <t>人力资源部</t>
  </si>
  <si>
    <t>人力资源经理</t>
  </si>
  <si>
    <t>熟悉部门业务，有酒店相关岗位从业经历三年以上、或者考取人力资源管理证优先考虑</t>
  </si>
  <si>
    <t>5000-8000</t>
  </si>
  <si>
    <t>人事主管</t>
  </si>
  <si>
    <t>培训主管</t>
  </si>
  <si>
    <t>人事专员（兼宿舍管理）</t>
  </si>
  <si>
    <t>薪酬福利主管</t>
  </si>
  <si>
    <t>员工餐厅厨师</t>
  </si>
  <si>
    <t>年龄55周岁以下，有工作经验者优先考虑</t>
  </si>
  <si>
    <t>不限</t>
  </si>
  <si>
    <t>员工餐厅洗碗工</t>
  </si>
  <si>
    <t>2000-3500</t>
  </si>
  <si>
    <t>市场营销部</t>
  </si>
  <si>
    <t>销售总监</t>
  </si>
  <si>
    <t>熟悉部门业务，有酒店相关岗位从业经历三年以上者优先考虑</t>
  </si>
  <si>
    <t>8000-20000</t>
  </si>
  <si>
    <t>公关传媒经理</t>
  </si>
  <si>
    <t>销售经理</t>
  </si>
  <si>
    <t>5000-12000</t>
  </si>
  <si>
    <t>销售协调员</t>
  </si>
  <si>
    <t>美工</t>
  </si>
  <si>
    <t>预定主管</t>
  </si>
  <si>
    <t>预定员</t>
  </si>
  <si>
    <t>3000-5000</t>
  </si>
  <si>
    <t>总机接线员</t>
  </si>
  <si>
    <t>2500-3500</t>
  </si>
  <si>
    <t>前厅部</t>
  </si>
  <si>
    <t xml:space="preserve">前厅经理 </t>
  </si>
  <si>
    <t>熟悉部门业务，有酒店相关岗位从业经历并参与筹备工作优先考虑</t>
  </si>
  <si>
    <t>7000-10000</t>
  </si>
  <si>
    <t>前台接待主管</t>
  </si>
  <si>
    <t>前台接待員</t>
  </si>
  <si>
    <t>2800-4000</t>
  </si>
  <si>
    <t>宾客服务经理</t>
  </si>
  <si>
    <t>健身中心服务员</t>
  </si>
  <si>
    <t>熟悉部门业务，有酒店相关岗位从业经历者优先考虑</t>
  </si>
  <si>
    <t>中专、高中及以上</t>
  </si>
  <si>
    <t>礼宾主管</t>
  </si>
  <si>
    <t>司机</t>
  </si>
  <si>
    <t>行李员</t>
  </si>
  <si>
    <t>客房部</t>
  </si>
  <si>
    <t>房务总监</t>
  </si>
  <si>
    <t>具有酒店房务+销售管理筹备工作工作经验优先。</t>
  </si>
  <si>
    <t>客房部协调员</t>
  </si>
  <si>
    <t>客房主管</t>
  </si>
  <si>
    <t>客房服务员</t>
  </si>
  <si>
    <t>具有吃苦耐劳精神，踏实肯干者优先考虑</t>
  </si>
  <si>
    <t>2800-5000</t>
  </si>
  <si>
    <t>布草房服务员</t>
  </si>
  <si>
    <t>有酒店相关岗位从业经历者优先考虑</t>
  </si>
  <si>
    <t>洗衣房主管</t>
  </si>
  <si>
    <t>有洗衣房工作经验，熟悉各种洗涤设备者优先考虑</t>
  </si>
  <si>
    <t>洗衣房服务员</t>
  </si>
  <si>
    <t>保洁主管</t>
  </si>
  <si>
    <t>具有大理石保养及地毯洗涤工作经验者优先</t>
  </si>
  <si>
    <t>保洁员</t>
  </si>
  <si>
    <t>年龄55周岁以下，工作态度好，勤快利索</t>
  </si>
  <si>
    <t>2300-3500</t>
  </si>
  <si>
    <t>工程部</t>
  </si>
  <si>
    <t xml:space="preserve">工程总监  </t>
  </si>
  <si>
    <t>仓库管理员</t>
  </si>
  <si>
    <t>熟悉各类办公软件，有工作经验者优先考虑</t>
  </si>
  <si>
    <t>值班工程师</t>
  </si>
  <si>
    <t>具有电工证及相关工作经验者优先</t>
  </si>
  <si>
    <t>资深技工</t>
  </si>
  <si>
    <t>技工</t>
  </si>
  <si>
    <t>餐饮部</t>
  </si>
  <si>
    <t>餐饮总监</t>
  </si>
  <si>
    <t>8000-15000</t>
  </si>
  <si>
    <t>中餐经理</t>
  </si>
  <si>
    <t>西餐经理</t>
  </si>
  <si>
    <t>宴会经理</t>
  </si>
  <si>
    <t>餐饮主管</t>
  </si>
  <si>
    <r>
      <t>咨客</t>
    </r>
    <r>
      <rPr>
        <sz val="10"/>
        <rFont val="宋体"/>
        <family val="0"/>
      </rPr>
      <t>/</t>
    </r>
    <r>
      <rPr>
        <sz val="10"/>
        <rFont val="宋体"/>
        <family val="0"/>
      </rPr>
      <t>收银</t>
    </r>
  </si>
  <si>
    <t>年龄35周岁以下，踏实肯干，愿意从事餐饮服务行业</t>
  </si>
  <si>
    <t>宴会服务员</t>
  </si>
  <si>
    <t>传菜员</t>
  </si>
  <si>
    <t>餐饮服务员</t>
  </si>
  <si>
    <t>大堂吧及酒吧服务员</t>
  </si>
  <si>
    <t>送餐服务员</t>
  </si>
  <si>
    <t>康乐部</t>
  </si>
  <si>
    <t>康乐总监</t>
  </si>
  <si>
    <t>康乐主管</t>
  </si>
  <si>
    <t>康乐员工（服务员、果盘师）</t>
  </si>
  <si>
    <t>有KTV、清吧工作经验者预先考虑</t>
  </si>
  <si>
    <t>厨房</t>
  </si>
  <si>
    <t>行政总厨</t>
  </si>
  <si>
    <t>12000-19000</t>
  </si>
  <si>
    <t>中厨厨师长</t>
  </si>
  <si>
    <t>5000-10000</t>
  </si>
  <si>
    <t>粤式点心
主厨</t>
  </si>
  <si>
    <t>具有酒店自助厨房经验者优先。</t>
  </si>
  <si>
    <t>4000-8000</t>
  </si>
  <si>
    <t>中厨领班</t>
  </si>
  <si>
    <t>中厨厨师1</t>
  </si>
  <si>
    <t>西厨厨师长</t>
  </si>
  <si>
    <t>西厨主管</t>
  </si>
  <si>
    <t>西厨厨师1</t>
  </si>
  <si>
    <t>有酒店相关岗位从业经历三年以上者优先考虑</t>
  </si>
  <si>
    <t>饼房厨师长</t>
  </si>
  <si>
    <t>具有酒店自助厨房经验者优先</t>
  </si>
  <si>
    <t>饼房厨师1</t>
  </si>
  <si>
    <t>管事主管</t>
  </si>
  <si>
    <t>管事员</t>
  </si>
  <si>
    <t>工作态度认真，干净利索，年龄55周岁以下</t>
  </si>
  <si>
    <t>安全部</t>
  </si>
  <si>
    <t>保安部经理</t>
  </si>
  <si>
    <t>保安部主管</t>
  </si>
  <si>
    <t>具有消防证及相关工作经验者优先</t>
  </si>
  <si>
    <t>保安员</t>
  </si>
  <si>
    <t>2800-3500</t>
  </si>
  <si>
    <r>
      <t>REGIONAL TRAVEL</t>
    </r>
    <r>
      <rPr>
        <b/>
        <sz val="12"/>
        <color indexed="10"/>
        <rFont val="楷体"/>
        <family val="3"/>
      </rPr>
      <t xml:space="preserve"> </t>
    </r>
    <r>
      <rPr>
        <b/>
        <sz val="13"/>
        <color indexed="10"/>
        <rFont val="楷体"/>
        <family val="3"/>
      </rPr>
      <t>區域人員差旅</t>
    </r>
  </si>
  <si>
    <r>
      <t>Exchange Rate (</t>
    </r>
    <r>
      <rPr>
        <sz val="11"/>
        <rFont val="楷体"/>
        <family val="3"/>
      </rPr>
      <t>對匯率</t>
    </r>
    <r>
      <rPr>
        <sz val="11"/>
        <rFont val="Arial MT"/>
        <family val="2"/>
      </rPr>
      <t xml:space="preserve">) </t>
    </r>
  </si>
  <si>
    <t xml:space="preserve"> = US$1.00 to RMB=</t>
  </si>
  <si>
    <t># OF TRIPS</t>
  </si>
  <si>
    <t>AIRFARE</t>
  </si>
  <si>
    <t>HOTEL</t>
  </si>
  <si>
    <t>OTHER EXP</t>
  </si>
  <si>
    <t>TOTAL</t>
  </si>
  <si>
    <t>出差次數</t>
  </si>
  <si>
    <t>機票費用</t>
  </si>
  <si>
    <t>酒店費用</t>
  </si>
  <si>
    <t>其他費用</t>
  </si>
  <si>
    <t>總計</t>
  </si>
  <si>
    <t>US$</t>
  </si>
  <si>
    <t>RMB</t>
  </si>
  <si>
    <t>Senior Vice President</t>
  </si>
  <si>
    <t>高級副總裁</t>
  </si>
  <si>
    <t>Area Vice President</t>
  </si>
  <si>
    <t>地區副總裁</t>
  </si>
  <si>
    <t>Area Director of Finance</t>
  </si>
  <si>
    <t>地區財務總監</t>
  </si>
  <si>
    <t>Regional IR Director</t>
  </si>
  <si>
    <r>
      <t>區域</t>
    </r>
    <r>
      <rPr>
        <sz val="11"/>
        <rFont val="Times New Roman"/>
        <family val="1"/>
      </rPr>
      <t>IR</t>
    </r>
    <r>
      <rPr>
        <sz val="11"/>
        <rFont val="楷体"/>
        <family val="3"/>
      </rPr>
      <t>總監</t>
    </r>
  </si>
  <si>
    <t>VP HR</t>
  </si>
  <si>
    <t>區域人力資源副總裁</t>
  </si>
  <si>
    <t xml:space="preserve">   Total G&amp;A</t>
  </si>
  <si>
    <t xml:space="preserve">     一般及行政部門總計</t>
  </si>
  <si>
    <t>Area  Dir of Operations</t>
  </si>
  <si>
    <t>地區營運總監</t>
  </si>
  <si>
    <t>Dir of Marketing</t>
  </si>
  <si>
    <t>地區市場推廣總監</t>
  </si>
  <si>
    <t>Director of Revenue Management</t>
  </si>
  <si>
    <t>營運收益管理總監</t>
  </si>
  <si>
    <t>VP of Engineering</t>
  </si>
  <si>
    <t>區域工程副總裁</t>
  </si>
  <si>
    <t>Total Regional Travel</t>
  </si>
  <si>
    <t>區域人員差旅費用總計</t>
  </si>
  <si>
    <r>
      <t xml:space="preserve">TASK FORCE  </t>
    </r>
    <r>
      <rPr>
        <b/>
        <sz val="12"/>
        <color indexed="10"/>
        <rFont val="楷体"/>
        <family val="3"/>
      </rPr>
      <t>支援人員</t>
    </r>
  </si>
  <si>
    <t># OF</t>
  </si>
  <si>
    <t># OF WEEKS</t>
  </si>
  <si>
    <t xml:space="preserve">SALARY </t>
  </si>
  <si>
    <t>BENEFITS</t>
  </si>
  <si>
    <t>TRAVEL</t>
  </si>
  <si>
    <t>MEALS</t>
  </si>
  <si>
    <t>PAX</t>
  </si>
  <si>
    <t>周</t>
  </si>
  <si>
    <t>薪金</t>
  </si>
  <si>
    <t>福利</t>
  </si>
  <si>
    <t>差旅</t>
  </si>
  <si>
    <t>膳食</t>
  </si>
  <si>
    <t>人數</t>
  </si>
  <si>
    <t>US $</t>
  </si>
  <si>
    <t>Payroll</t>
  </si>
  <si>
    <t>工資</t>
  </si>
  <si>
    <t>Rooms</t>
  </si>
  <si>
    <t>房務部</t>
  </si>
  <si>
    <t>Miscellaneous</t>
  </si>
  <si>
    <t>其它</t>
  </si>
  <si>
    <t>Guest Service Manager</t>
  </si>
  <si>
    <t>賓客服務經理</t>
  </si>
  <si>
    <t xml:space="preserve"> </t>
  </si>
  <si>
    <t>Total Rooms</t>
  </si>
  <si>
    <t>房務部總計</t>
  </si>
  <si>
    <t>General &amp; Administrative</t>
  </si>
  <si>
    <t>一般及行政部門</t>
  </si>
  <si>
    <t>Human Resources Manager</t>
  </si>
  <si>
    <t>人力資源經理</t>
  </si>
  <si>
    <t>Asst Controller</t>
  </si>
  <si>
    <t>助理財務總監</t>
  </si>
  <si>
    <t xml:space="preserve">Cost Controller </t>
  </si>
  <si>
    <t>成本控制會計主任</t>
  </si>
  <si>
    <t>Corporate Trainer</t>
  </si>
  <si>
    <t>集團培訓員</t>
  </si>
  <si>
    <t>Security Consultant</t>
  </si>
  <si>
    <t>保安顧問</t>
  </si>
  <si>
    <t>Total G&amp;A</t>
  </si>
  <si>
    <t>一般及行政部門總計</t>
  </si>
  <si>
    <t>Food &amp; Beverage</t>
  </si>
  <si>
    <t>餐飲部</t>
  </si>
  <si>
    <t>Executive Chef - Chinese</t>
  </si>
  <si>
    <t>行政總廚-中菜</t>
  </si>
  <si>
    <t>Chief Steward</t>
  </si>
  <si>
    <t>總管事</t>
  </si>
  <si>
    <t>Banquet Services Manager</t>
  </si>
  <si>
    <t>宴會服務經理</t>
  </si>
  <si>
    <t>Total F&amp;B</t>
  </si>
  <si>
    <t>餐飲部總計</t>
  </si>
  <si>
    <t>Engineering</t>
  </si>
  <si>
    <t>Chief Engineer</t>
  </si>
  <si>
    <t>總工程師</t>
  </si>
  <si>
    <t>Total Engineering</t>
  </si>
  <si>
    <t>工程部總計</t>
  </si>
  <si>
    <t>Revenue Management</t>
  </si>
  <si>
    <t>營運收益管理</t>
  </si>
  <si>
    <t>Reservation Manager</t>
  </si>
  <si>
    <t>訂房部經理</t>
  </si>
  <si>
    <t>Total Revenue Management</t>
  </si>
  <si>
    <t>營運收益管理總計</t>
  </si>
  <si>
    <t>Total Task Force</t>
  </si>
  <si>
    <t>支援人員總計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</si>
</sst>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 * #,##0.000_ ;_ * \-#,##0.000_ ;_ * &quot;-&quot;??_ ;_ @_ "/>
    <numFmt numFmtId="181" formatCode="#,##0_ "/>
  </numFmts>
  <fonts count="64">
    <font>
      <b/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 MT"/>
      <family val="2"/>
    </font>
    <font>
      <i/>
      <sz val="11"/>
      <name val="Arial MT"/>
      <family val="2"/>
    </font>
    <font>
      <sz val="12"/>
      <color indexed="8"/>
      <name val="Arial"/>
      <family val="2"/>
    </font>
    <font>
      <b/>
      <sz val="11"/>
      <name val="楷体"/>
      <family val="3"/>
    </font>
    <font>
      <b/>
      <u val="single"/>
      <sz val="10"/>
      <name val="Arial"/>
      <family val="2"/>
    </font>
    <font>
      <b/>
      <u val="single"/>
      <sz val="11"/>
      <name val="楷体"/>
      <family val="3"/>
    </font>
    <font>
      <u val="single"/>
      <sz val="10"/>
      <name val="Arial"/>
      <family val="2"/>
    </font>
    <font>
      <u val="single"/>
      <sz val="11"/>
      <name val="楷体"/>
      <family val="3"/>
    </font>
    <font>
      <sz val="10"/>
      <name val="Arial"/>
      <family val="2"/>
    </font>
    <font>
      <sz val="11"/>
      <name val="楷体"/>
      <family val="3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53"/>
      <name val="Calibri"/>
      <family val="2"/>
    </font>
    <font>
      <sz val="12"/>
      <name val="宋体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2"/>
      <color indexed="12"/>
      <name val="Arial MT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u val="single"/>
      <sz val="12"/>
      <color indexed="36"/>
      <name val="Arial MT"/>
      <family val="2"/>
    </font>
    <font>
      <i/>
      <sz val="11"/>
      <color indexed="23"/>
      <name val="Calibri"/>
      <family val="2"/>
    </font>
    <font>
      <sz val="12"/>
      <name val="Arial MT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楷体"/>
      <family val="3"/>
    </font>
    <font>
      <b/>
      <sz val="13"/>
      <color indexed="10"/>
      <name val="楷体"/>
      <family val="3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21" fillId="0" borderId="0" applyFont="0" applyFill="0" applyBorder="0" applyAlignment="0" applyProtection="0"/>
    <xf numFmtId="0" fontId="4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7" fillId="0" borderId="0">
      <alignment/>
      <protection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12" fillId="0" borderId="0">
      <alignment/>
      <protection/>
    </xf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179" fontId="12" fillId="0" borderId="0" applyFont="0" applyFill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1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1" fillId="0" borderId="0">
      <alignment/>
      <protection/>
    </xf>
  </cellStyleXfs>
  <cellXfs count="154"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3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80" fontId="6" fillId="0" borderId="0" xfId="22" applyNumberFormat="1" applyFont="1" applyAlignment="1">
      <alignment/>
    </xf>
    <xf numFmtId="3" fontId="0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0" fillId="0" borderId="11" xfId="0" applyFont="1" applyBorder="1" applyAlignment="1">
      <alignment horizontal="center"/>
    </xf>
    <xf numFmtId="3" fontId="0" fillId="0" borderId="12" xfId="0" applyFont="1" applyBorder="1" applyAlignment="1">
      <alignment horizontal="center"/>
    </xf>
    <xf numFmtId="3" fontId="0" fillId="0" borderId="10" xfId="0" applyFont="1" applyBorder="1" applyAlignment="1">
      <alignment horizontal="center"/>
    </xf>
    <xf numFmtId="3" fontId="0" fillId="0" borderId="13" xfId="0" applyFont="1" applyBorder="1" applyAlignment="1">
      <alignment/>
    </xf>
    <xf numFmtId="3" fontId="0" fillId="0" borderId="14" xfId="0" applyFont="1" applyBorder="1" applyAlignment="1">
      <alignment/>
    </xf>
    <xf numFmtId="3" fontId="0" fillId="0" borderId="14" xfId="0" applyFont="1" applyBorder="1" applyAlignment="1">
      <alignment horizontal="center"/>
    </xf>
    <xf numFmtId="3" fontId="7" fillId="0" borderId="15" xfId="0" applyFont="1" applyBorder="1" applyAlignment="1">
      <alignment horizontal="center"/>
    </xf>
    <xf numFmtId="3" fontId="7" fillId="0" borderId="16" xfId="0" applyFont="1" applyBorder="1" applyAlignment="1">
      <alignment horizontal="center"/>
    </xf>
    <xf numFmtId="3" fontId="7" fillId="0" borderId="17" xfId="0" applyFont="1" applyBorder="1" applyAlignment="1">
      <alignment horizontal="center"/>
    </xf>
    <xf numFmtId="3" fontId="0" fillId="0" borderId="18" xfId="0" applyFont="1" applyBorder="1" applyAlignment="1">
      <alignment horizontal="center"/>
    </xf>
    <xf numFmtId="3" fontId="0" fillId="0" borderId="19" xfId="0" applyFont="1" applyBorder="1" applyAlignment="1">
      <alignment horizontal="center"/>
    </xf>
    <xf numFmtId="3" fontId="7" fillId="0" borderId="14" xfId="0" applyFont="1" applyBorder="1" applyAlignment="1">
      <alignment horizontal="center"/>
    </xf>
    <xf numFmtId="3" fontId="0" fillId="0" borderId="20" xfId="0" applyFont="1" applyBorder="1" applyAlignment="1">
      <alignment horizontal="center"/>
    </xf>
    <xf numFmtId="3" fontId="0" fillId="0" borderId="21" xfId="0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3" fontId="8" fillId="0" borderId="13" xfId="0" applyFont="1" applyBorder="1" applyAlignment="1">
      <alignment/>
    </xf>
    <xf numFmtId="3" fontId="9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3" fontId="10" fillId="0" borderId="13" xfId="0" applyFont="1" applyBorder="1" applyAlignment="1">
      <alignment/>
    </xf>
    <xf numFmtId="3" fontId="11" fillId="0" borderId="14" xfId="0" applyFont="1" applyBorder="1" applyAlignment="1">
      <alignment/>
    </xf>
    <xf numFmtId="3" fontId="7" fillId="0" borderId="14" xfId="0" applyFont="1" applyBorder="1" applyAlignment="1">
      <alignment/>
    </xf>
    <xf numFmtId="3" fontId="12" fillId="0" borderId="13" xfId="0" applyFont="1" applyBorder="1" applyAlignment="1">
      <alignment/>
    </xf>
    <xf numFmtId="3" fontId="13" fillId="0" borderId="14" xfId="0" applyFont="1" applyBorder="1" applyAlignment="1">
      <alignment/>
    </xf>
    <xf numFmtId="0" fontId="14" fillId="0" borderId="15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3" fontId="2" fillId="0" borderId="13" xfId="0" applyFont="1" applyBorder="1" applyAlignment="1">
      <alignment/>
    </xf>
    <xf numFmtId="3" fontId="14" fillId="0" borderId="14" xfId="0" applyFont="1" applyBorder="1" applyAlignment="1">
      <alignment/>
    </xf>
    <xf numFmtId="3" fontId="2" fillId="0" borderId="14" xfId="0" applyFont="1" applyBorder="1" applyAlignment="1">
      <alignment/>
    </xf>
    <xf numFmtId="3" fontId="2" fillId="0" borderId="15" xfId="0" applyFont="1" applyBorder="1" applyAlignment="1">
      <alignment/>
    </xf>
    <xf numFmtId="3" fontId="2" fillId="0" borderId="0" xfId="0" applyFont="1" applyAlignment="1">
      <alignment/>
    </xf>
    <xf numFmtId="3" fontId="2" fillId="0" borderId="0" xfId="0" applyFont="1" applyBorder="1" applyAlignment="1">
      <alignment/>
    </xf>
    <xf numFmtId="3" fontId="12" fillId="0" borderId="16" xfId="0" applyFont="1" applyBorder="1" applyAlignment="1">
      <alignment/>
    </xf>
    <xf numFmtId="3" fontId="13" fillId="0" borderId="17" xfId="0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3" fontId="2" fillId="0" borderId="28" xfId="0" applyFont="1" applyBorder="1" applyAlignment="1">
      <alignment/>
    </xf>
    <xf numFmtId="3" fontId="2" fillId="0" borderId="29" xfId="0" applyFont="1" applyBorder="1" applyAlignment="1">
      <alignment/>
    </xf>
    <xf numFmtId="3" fontId="7" fillId="0" borderId="30" xfId="0" applyFont="1" applyBorder="1" applyAlignment="1">
      <alignment/>
    </xf>
    <xf numFmtId="3" fontId="15" fillId="0" borderId="31" xfId="0" applyFont="1" applyBorder="1" applyAlignment="1">
      <alignment/>
    </xf>
    <xf numFmtId="3" fontId="15" fillId="0" borderId="0" xfId="0" applyFont="1" applyAlignment="1">
      <alignment/>
    </xf>
    <xf numFmtId="3" fontId="15" fillId="0" borderId="32" xfId="0" applyFont="1" applyBorder="1" applyAlignment="1">
      <alignment/>
    </xf>
    <xf numFmtId="3" fontId="15" fillId="0" borderId="30" xfId="0" applyFont="1" applyBorder="1" applyAlignment="1">
      <alignment/>
    </xf>
    <xf numFmtId="0" fontId="16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3" fontId="2" fillId="0" borderId="23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3" fontId="2" fillId="0" borderId="34" xfId="0" applyFont="1" applyBorder="1" applyAlignment="1">
      <alignment/>
    </xf>
    <xf numFmtId="3" fontId="2" fillId="0" borderId="35" xfId="0" applyFont="1" applyBorder="1" applyAlignment="1">
      <alignment/>
    </xf>
    <xf numFmtId="3" fontId="15" fillId="0" borderId="36" xfId="0" applyFont="1" applyBorder="1" applyAlignment="1">
      <alignment/>
    </xf>
    <xf numFmtId="0" fontId="2" fillId="0" borderId="37" xfId="0" applyNumberFormat="1" applyFont="1" applyBorder="1" applyAlignment="1">
      <alignment/>
    </xf>
    <xf numFmtId="3" fontId="2" fillId="0" borderId="37" xfId="0" applyFont="1" applyBorder="1" applyAlignment="1">
      <alignment/>
    </xf>
    <xf numFmtId="0" fontId="2" fillId="0" borderId="0" xfId="28" applyNumberFormat="1" applyFont="1" applyAlignment="1" applyProtection="1">
      <alignment/>
      <protection locked="0"/>
    </xf>
    <xf numFmtId="3" fontId="16" fillId="0" borderId="0" xfId="0" applyFont="1" applyAlignment="1">
      <alignment/>
    </xf>
    <xf numFmtId="0" fontId="2" fillId="0" borderId="0" xfId="28" applyFont="1" applyAlignment="1">
      <alignment/>
      <protection/>
    </xf>
    <xf numFmtId="3" fontId="12" fillId="0" borderId="0" xfId="0" applyFont="1" applyAlignment="1">
      <alignment/>
    </xf>
    <xf numFmtId="3" fontId="0" fillId="0" borderId="38" xfId="0" applyFont="1" applyBorder="1" applyAlignment="1">
      <alignment horizontal="center"/>
    </xf>
    <xf numFmtId="3" fontId="7" fillId="0" borderId="0" xfId="0" applyFont="1" applyBorder="1" applyAlignment="1">
      <alignment horizontal="center"/>
    </xf>
    <xf numFmtId="3" fontId="7" fillId="0" borderId="13" xfId="0" applyFont="1" applyBorder="1" applyAlignment="1">
      <alignment horizontal="center"/>
    </xf>
    <xf numFmtId="3" fontId="0" fillId="0" borderId="18" xfId="0" applyFont="1" applyBorder="1" applyAlignment="1">
      <alignment/>
    </xf>
    <xf numFmtId="3" fontId="0" fillId="0" borderId="19" xfId="0" applyFont="1" applyBorder="1" applyAlignment="1">
      <alignment/>
    </xf>
    <xf numFmtId="3" fontId="0" fillId="0" borderId="39" xfId="0" applyFont="1" applyBorder="1" applyAlignment="1">
      <alignment horizontal="center"/>
    </xf>
    <xf numFmtId="3" fontId="12" fillId="0" borderId="14" xfId="0" applyFont="1" applyBorder="1" applyAlignment="1">
      <alignment/>
    </xf>
    <xf numFmtId="0" fontId="17" fillId="0" borderId="23" xfId="28" applyFont="1" applyBorder="1" applyAlignment="1">
      <alignment/>
      <protection/>
    </xf>
    <xf numFmtId="0" fontId="17" fillId="0" borderId="24" xfId="28" applyFont="1" applyBorder="1" applyAlignment="1">
      <alignment/>
      <protection/>
    </xf>
    <xf numFmtId="0" fontId="17" fillId="0" borderId="25" xfId="28" applyFont="1" applyBorder="1" applyAlignment="1">
      <alignment/>
      <protection/>
    </xf>
    <xf numFmtId="0" fontId="14" fillId="0" borderId="0" xfId="28" applyFont="1" applyAlignment="1">
      <alignment/>
      <protection/>
    </xf>
    <xf numFmtId="3" fontId="6" fillId="0" borderId="13" xfId="28" applyNumberFormat="1" applyFont="1" applyBorder="1" applyAlignment="1">
      <alignment/>
      <protection/>
    </xf>
    <xf numFmtId="3" fontId="14" fillId="0" borderId="14" xfId="28" applyNumberFormat="1" applyFont="1" applyBorder="1" applyAlignment="1">
      <alignment/>
      <protection/>
    </xf>
    <xf numFmtId="3" fontId="2" fillId="0" borderId="13" xfId="28" applyNumberFormat="1" applyFont="1" applyBorder="1" applyAlignment="1">
      <alignment/>
      <protection/>
    </xf>
    <xf numFmtId="3" fontId="2" fillId="0" borderId="14" xfId="28" applyNumberFormat="1" applyFont="1" applyBorder="1" applyAlignment="1">
      <alignment/>
      <protection/>
    </xf>
    <xf numFmtId="3" fontId="12" fillId="0" borderId="10" xfId="0" applyFont="1" applyBorder="1" applyAlignment="1">
      <alignment/>
    </xf>
    <xf numFmtId="3" fontId="13" fillId="0" borderId="11" xfId="0" applyFont="1" applyBorder="1" applyAlignment="1">
      <alignment/>
    </xf>
    <xf numFmtId="0" fontId="6" fillId="0" borderId="27" xfId="28" applyFont="1" applyBorder="1" applyAlignment="1">
      <alignment/>
      <protection/>
    </xf>
    <xf numFmtId="3" fontId="6" fillId="0" borderId="28" xfId="28" applyNumberFormat="1" applyFont="1" applyBorder="1" applyAlignment="1">
      <alignment/>
      <protection/>
    </xf>
    <xf numFmtId="3" fontId="6" fillId="0" borderId="29" xfId="28" applyNumberFormat="1" applyFont="1" applyBorder="1" applyAlignment="1">
      <alignment/>
      <protection/>
    </xf>
    <xf numFmtId="3" fontId="7" fillId="0" borderId="19" xfId="0" applyFont="1" applyBorder="1" applyAlignment="1">
      <alignment/>
    </xf>
    <xf numFmtId="0" fontId="15" fillId="0" borderId="40" xfId="28" applyFont="1" applyBorder="1" applyAlignment="1">
      <alignment/>
      <protection/>
    </xf>
    <xf numFmtId="3" fontId="15" fillId="0" borderId="18" xfId="28" applyNumberFormat="1" applyFont="1" applyBorder="1" applyAlignment="1">
      <alignment/>
      <protection/>
    </xf>
    <xf numFmtId="3" fontId="15" fillId="0" borderId="19" xfId="28" applyNumberFormat="1" applyFont="1" applyBorder="1" applyAlignment="1">
      <alignment/>
      <protection/>
    </xf>
    <xf numFmtId="0" fontId="2" fillId="0" borderId="0" xfId="28" applyFont="1" applyBorder="1" applyAlignment="1">
      <alignment/>
      <protection/>
    </xf>
    <xf numFmtId="3" fontId="2" fillId="0" borderId="0" xfId="28" applyNumberFormat="1" applyFont="1" applyBorder="1" applyAlignment="1">
      <alignment/>
      <protection/>
    </xf>
    <xf numFmtId="3" fontId="2" fillId="0" borderId="0" xfId="28" applyNumberFormat="1" applyFont="1" applyAlignment="1">
      <alignment/>
      <protection/>
    </xf>
    <xf numFmtId="0" fontId="2" fillId="0" borderId="37" xfId="28" applyFont="1" applyBorder="1" applyAlignment="1">
      <alignment/>
      <protection/>
    </xf>
    <xf numFmtId="3" fontId="0" fillId="0" borderId="41" xfId="0" applyFont="1" applyBorder="1" applyAlignment="1">
      <alignment horizontal="center"/>
    </xf>
    <xf numFmtId="0" fontId="61" fillId="0" borderId="0" xfId="0" applyNumberFormat="1" applyFont="1" applyAlignment="1" applyProtection="1">
      <alignment horizontal="center" vertical="center" wrapText="1"/>
      <protection locked="0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0" xfId="0" applyNumberFormat="1" applyFont="1" applyFill="1" applyAlignment="1" applyProtection="1">
      <alignment horizontal="center" vertical="center" wrapText="1"/>
      <protection locked="0"/>
    </xf>
    <xf numFmtId="0" fontId="62" fillId="0" borderId="0" xfId="0" applyNumberFormat="1" applyFont="1" applyFill="1" applyAlignment="1" applyProtection="1">
      <alignment horizontal="center" vertical="center" wrapText="1"/>
      <protection locked="0"/>
    </xf>
    <xf numFmtId="0" fontId="6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63" fillId="0" borderId="0" xfId="0" applyNumberFormat="1" applyFont="1" applyFill="1" applyAlignment="1">
      <alignment horizontal="center" vertical="center" wrapText="1"/>
    </xf>
    <xf numFmtId="0" fontId="61" fillId="0" borderId="42" xfId="0" applyNumberFormat="1" applyFont="1" applyBorder="1" applyAlignment="1" applyProtection="1">
      <alignment horizontal="center" vertical="center" wrapText="1"/>
      <protection locked="0"/>
    </xf>
    <xf numFmtId="0" fontId="61" fillId="34" borderId="42" xfId="67" applyFont="1" applyFill="1" applyBorder="1" applyAlignment="1" applyProtection="1">
      <alignment horizontal="center" vertical="center" wrapText="1"/>
      <protection locked="0"/>
    </xf>
    <xf numFmtId="0" fontId="1" fillId="0" borderId="42" xfId="0" applyNumberFormat="1" applyFont="1" applyBorder="1" applyAlignment="1" applyProtection="1">
      <alignment horizontal="center" vertical="center" wrapText="1"/>
      <protection locked="0"/>
    </xf>
    <xf numFmtId="0" fontId="62" fillId="0" borderId="42" xfId="0" applyNumberFormat="1" applyFont="1" applyBorder="1" applyAlignment="1" applyProtection="1">
      <alignment horizontal="center" vertical="center" wrapText="1"/>
      <protection locked="0"/>
    </xf>
    <xf numFmtId="0" fontId="62" fillId="0" borderId="42" xfId="67" applyFont="1" applyFill="1" applyBorder="1" applyAlignment="1" applyProtection="1">
      <alignment horizontal="center" vertical="center" wrapText="1"/>
      <protection locked="0"/>
    </xf>
    <xf numFmtId="3" fontId="62" fillId="0" borderId="42" xfId="0" applyFont="1" applyFill="1" applyBorder="1" applyAlignment="1">
      <alignment horizontal="center" vertical="center" wrapText="1"/>
    </xf>
    <xf numFmtId="0" fontId="62" fillId="0" borderId="42" xfId="67" applyFont="1" applyFill="1" applyBorder="1" applyAlignment="1" applyProtection="1">
      <alignment horizontal="center" vertical="center" wrapText="1"/>
      <protection locked="0"/>
    </xf>
    <xf numFmtId="3" fontId="1" fillId="0" borderId="14" xfId="0" applyFont="1" applyBorder="1" applyAlignment="1">
      <alignment horizontal="center" vertical="center" wrapText="1"/>
    </xf>
    <xf numFmtId="0" fontId="62" fillId="0" borderId="42" xfId="42" applyFont="1" applyFill="1" applyBorder="1" applyAlignment="1">
      <alignment horizontal="center" vertical="center" wrapText="1"/>
      <protection/>
    </xf>
    <xf numFmtId="0" fontId="62" fillId="0" borderId="43" xfId="67" applyFont="1" applyFill="1" applyBorder="1" applyAlignment="1">
      <alignment horizontal="center" vertical="center" wrapText="1"/>
      <protection/>
    </xf>
    <xf numFmtId="3" fontId="1" fillId="0" borderId="12" xfId="0" applyFont="1" applyBorder="1" applyAlignment="1">
      <alignment horizontal="center" vertical="center" wrapText="1"/>
    </xf>
    <xf numFmtId="3" fontId="1" fillId="0" borderId="11" xfId="0" applyFont="1" applyBorder="1" applyAlignment="1">
      <alignment horizontal="center" vertical="center" wrapText="1"/>
    </xf>
    <xf numFmtId="0" fontId="62" fillId="0" borderId="44" xfId="0" applyNumberFormat="1" applyFont="1" applyBorder="1" applyAlignment="1" applyProtection="1">
      <alignment horizontal="center" vertical="center" wrapText="1"/>
      <protection locked="0"/>
    </xf>
    <xf numFmtId="3" fontId="1" fillId="0" borderId="15" xfId="0" applyFont="1" applyBorder="1" applyAlignment="1">
      <alignment horizontal="center" vertical="center" wrapText="1"/>
    </xf>
    <xf numFmtId="3" fontId="1" fillId="0" borderId="45" xfId="0" applyFont="1" applyBorder="1" applyAlignment="1">
      <alignment horizontal="center" vertical="center" wrapText="1"/>
    </xf>
    <xf numFmtId="3" fontId="1" fillId="0" borderId="17" xfId="0" applyFont="1" applyBorder="1" applyAlignment="1">
      <alignment horizontal="center" vertical="center" wrapText="1"/>
    </xf>
    <xf numFmtId="0" fontId="62" fillId="0" borderId="42" xfId="67" applyFont="1" applyFill="1" applyBorder="1" applyAlignment="1">
      <alignment horizontal="center" vertical="center" wrapText="1"/>
      <protection/>
    </xf>
    <xf numFmtId="3" fontId="1" fillId="0" borderId="42" xfId="0" applyFont="1" applyBorder="1" applyAlignment="1">
      <alignment horizontal="center" vertical="center" wrapText="1"/>
    </xf>
    <xf numFmtId="181" fontId="62" fillId="0" borderId="42" xfId="42" applyNumberFormat="1" applyFont="1" applyFill="1" applyBorder="1" applyAlignment="1">
      <alignment horizontal="center" vertical="center" wrapText="1"/>
      <protection/>
    </xf>
    <xf numFmtId="0" fontId="62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0" applyFont="1" applyFill="1" applyBorder="1" applyAlignment="1">
      <alignment horizontal="center" vertical="center" wrapText="1"/>
    </xf>
    <xf numFmtId="3" fontId="1" fillId="0" borderId="11" xfId="0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 applyProtection="1">
      <alignment horizontal="center" vertical="center" wrapText="1"/>
      <protection locked="0"/>
    </xf>
    <xf numFmtId="3" fontId="1" fillId="0" borderId="15" xfId="0" applyFont="1" applyFill="1" applyBorder="1" applyAlignment="1">
      <alignment horizontal="center" vertical="center" wrapText="1"/>
    </xf>
    <xf numFmtId="3" fontId="1" fillId="0" borderId="14" xfId="0" applyFont="1" applyFill="1" applyBorder="1" applyAlignment="1">
      <alignment horizontal="center" vertical="center" wrapText="1"/>
    </xf>
    <xf numFmtId="3" fontId="1" fillId="0" borderId="45" xfId="0" applyFont="1" applyFill="1" applyBorder="1" applyAlignment="1">
      <alignment horizontal="center" vertical="center" wrapText="1"/>
    </xf>
    <xf numFmtId="3" fontId="1" fillId="0" borderId="17" xfId="0" applyFont="1" applyFill="1" applyBorder="1" applyAlignment="1">
      <alignment horizontal="center" vertical="center" wrapText="1"/>
    </xf>
    <xf numFmtId="3" fontId="1" fillId="0" borderId="12" xfId="0" applyFont="1" applyBorder="1" applyAlignment="1">
      <alignment horizontal="center" vertical="center"/>
    </xf>
    <xf numFmtId="3" fontId="1" fillId="0" borderId="15" xfId="0" applyFont="1" applyBorder="1" applyAlignment="1">
      <alignment horizontal="center" vertical="center"/>
    </xf>
    <xf numFmtId="3" fontId="1" fillId="0" borderId="45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45" xfId="0" applyNumberFormat="1" applyFont="1" applyBorder="1" applyAlignment="1" applyProtection="1">
      <alignment horizontal="center" vertical="center" wrapText="1"/>
      <protection locked="0"/>
    </xf>
    <xf numFmtId="181" fontId="62" fillId="0" borderId="42" xfId="67" applyNumberFormat="1" applyFont="1" applyFill="1" applyBorder="1" applyAlignment="1">
      <alignment horizontal="center" vertical="center" wrapText="1"/>
      <protection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62" fillId="33" borderId="42" xfId="67" applyFont="1" applyFill="1" applyBorder="1" applyAlignment="1" applyProtection="1">
      <alignment horizontal="center" vertical="center" wrapText="1"/>
      <protection locked="0"/>
    </xf>
    <xf numFmtId="0" fontId="62" fillId="33" borderId="42" xfId="67" applyFont="1" applyFill="1" applyBorder="1" applyAlignment="1" applyProtection="1">
      <alignment horizontal="center" vertical="center" wrapText="1"/>
      <protection locked="0"/>
    </xf>
    <xf numFmtId="181" fontId="62" fillId="33" borderId="42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3" fontId="0" fillId="0" borderId="0" xfId="22" applyNumberFormat="1" applyFont="1" applyAlignment="1" applyProtection="1">
      <alignment/>
      <protection locked="0"/>
    </xf>
    <xf numFmtId="3" fontId="0" fillId="0" borderId="46" xfId="22" applyNumberFormat="1" applyFont="1" applyBorder="1" applyAlignment="1" applyProtection="1">
      <alignment/>
      <protection locked="0"/>
    </xf>
    <xf numFmtId="3" fontId="0" fillId="0" borderId="47" xfId="22" applyNumberFormat="1" applyFont="1" applyBorder="1" applyAlignment="1" applyProtection="1">
      <alignment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_Regional Travel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Salary Scale Worksheet - updated 21st June 201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Comma_2007 New Project Salary Range revised" xfId="54"/>
    <cellStyle name="40% - 强调文字颜色 2" xfId="55"/>
    <cellStyle name="强调文字颜色 3" xfId="56"/>
    <cellStyle name="强调文字颜色 4" xfId="57"/>
    <cellStyle name="Normal_2007 New Project Salary Range revised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配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ward%20Johnson%20Changzhou\Pre-opening%20Budget\Documents%20and%20Settings\ksyum091\Local%20Settings\Temporary%20Internet%20Files\OLK518\RC%20Beijing(Guo%20Hua)%20preopening%20exp%20budget%20August%2023,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ecap"/>
      <sheetName val="Summary Spread"/>
      <sheetName val="Staffing"/>
      <sheetName val="Sls and Mrktg"/>
      <sheetName val="Orientation"/>
      <sheetName val="RecipeTest"/>
      <sheetName val="Operational Forms"/>
      <sheetName val="Office Expense"/>
      <sheetName val="Overhead"/>
      <sheetName val="MovingintoHotel"/>
      <sheetName val="SiteVisits"/>
      <sheetName val="Working Capital"/>
      <sheetName val="Parameters"/>
      <sheetName val="Rooms Table"/>
      <sheetName val="CateringBanqTable"/>
      <sheetName val="KitchenTable"/>
      <sheetName val="SalesTable"/>
      <sheetName val="SpaTable"/>
      <sheetName val="AGTable"/>
      <sheetName val="Guidance Team"/>
      <sheetName val="MidManagement"/>
      <sheetName val="Zones"/>
      <sheetName val="Pay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3" sqref="A1:D13"/>
    </sheetView>
  </sheetViews>
  <sheetFormatPr defaultColWidth="11.421875" defaultRowHeight="18" customHeight="1"/>
  <cols>
    <col min="1" max="1" width="26.140625" style="0" customWidth="1"/>
    <col min="2" max="2" width="15.7109375" style="0" bestFit="1" customWidth="1"/>
    <col min="4" max="4" width="14.7109375" style="0" customWidth="1"/>
  </cols>
  <sheetData>
    <row r="1" spans="2:4" ht="18" customHeight="1">
      <c r="B1" s="150" t="s">
        <v>0</v>
      </c>
      <c r="C1" s="150"/>
      <c r="D1" s="150" t="s">
        <v>0</v>
      </c>
    </row>
    <row r="2" spans="2:4" ht="18" customHeight="1">
      <c r="B2" s="150"/>
      <c r="C2" s="150"/>
      <c r="D2" s="150"/>
    </row>
    <row r="3" spans="1:4" ht="18" customHeight="1">
      <c r="A3" t="s">
        <v>1</v>
      </c>
      <c r="B3" s="151"/>
      <c r="C3" s="151"/>
      <c r="D3" s="151" t="e">
        <f>#REF!</f>
        <v>#REF!</v>
      </c>
    </row>
    <row r="4" spans="1:4" ht="18" customHeight="1">
      <c r="A4" t="s">
        <v>2</v>
      </c>
      <c r="B4" s="151"/>
      <c r="C4" s="151"/>
      <c r="D4" s="151" t="s">
        <v>3</v>
      </c>
    </row>
    <row r="5" spans="1:4" ht="18" customHeight="1">
      <c r="A5" t="s">
        <v>4</v>
      </c>
      <c r="B5" s="151">
        <v>8522740</v>
      </c>
      <c r="C5" s="151"/>
      <c r="D5" s="151"/>
    </row>
    <row r="6" spans="1:4" ht="18" customHeight="1">
      <c r="A6" t="s">
        <v>5</v>
      </c>
      <c r="B6" s="151">
        <v>3673195</v>
      </c>
      <c r="C6" s="151"/>
      <c r="D6" s="151"/>
    </row>
    <row r="7" spans="1:4" ht="18" customHeight="1">
      <c r="A7" t="s">
        <v>6</v>
      </c>
      <c r="B7" s="152">
        <v>2166662</v>
      </c>
      <c r="C7" s="151"/>
      <c r="D7" s="151">
        <f>SUM(B5:B7)</f>
        <v>14362597</v>
      </c>
    </row>
    <row r="8" spans="1:4" ht="18" customHeight="1">
      <c r="A8" t="s">
        <v>7</v>
      </c>
      <c r="B8" s="151"/>
      <c r="C8" s="151"/>
      <c r="D8" s="151" t="e">
        <f>258*4000*#REF!</f>
        <v>#REF!</v>
      </c>
    </row>
    <row r="9" spans="1:4" ht="18" customHeight="1">
      <c r="A9" t="s">
        <v>8</v>
      </c>
      <c r="B9" s="151"/>
      <c r="C9" s="151"/>
      <c r="D9" s="151">
        <v>3000000</v>
      </c>
    </row>
    <row r="10" spans="1:4" ht="18" customHeight="1">
      <c r="A10" t="s">
        <v>9</v>
      </c>
      <c r="B10" s="151"/>
      <c r="C10" s="151"/>
      <c r="D10" s="151">
        <v>400000</v>
      </c>
    </row>
    <row r="11" spans="1:4" ht="18" customHeight="1">
      <c r="A11" t="s">
        <v>10</v>
      </c>
      <c r="B11" s="151"/>
      <c r="C11" s="151"/>
      <c r="D11" s="151">
        <v>400000</v>
      </c>
    </row>
    <row r="12" spans="2:4" ht="18" customHeight="1">
      <c r="B12" s="151"/>
      <c r="C12" s="151"/>
      <c r="D12" s="151"/>
    </row>
    <row r="13" spans="2:4" ht="18" customHeight="1">
      <c r="B13" s="151"/>
      <c r="C13" s="151"/>
      <c r="D13" s="153" t="e">
        <f>SUM(D3:D11)</f>
        <v>#REF!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U75"/>
  <sheetViews>
    <sheetView tabSelected="1" workbookViewId="0" topLeftCell="A1">
      <pane ySplit="2" topLeftCell="A51" activePane="bottomLeft" state="frozen"/>
      <selection pane="bottomLeft" activeCell="I62" sqref="I62"/>
    </sheetView>
  </sheetViews>
  <sheetFormatPr defaultColWidth="11.421875" defaultRowHeight="12.75"/>
  <cols>
    <col min="1" max="1" width="5.57421875" style="100" customWidth="1"/>
    <col min="2" max="2" width="11.28125" style="100" customWidth="1"/>
    <col min="3" max="3" width="24.8515625" style="100" customWidth="1"/>
    <col min="4" max="4" width="9.8515625" style="100" customWidth="1"/>
    <col min="5" max="5" width="58.421875" style="105" customWidth="1"/>
    <col min="6" max="6" width="24.57421875" style="105" customWidth="1"/>
    <col min="7" max="7" width="14.140625" style="100" customWidth="1"/>
    <col min="8" max="255" width="11.421875" style="100" customWidth="1"/>
  </cols>
  <sheetData>
    <row r="1" spans="1:7" s="100" customFormat="1" ht="24" customHeight="1">
      <c r="A1" s="106" t="s">
        <v>11</v>
      </c>
      <c r="B1" s="106"/>
      <c r="C1" s="106"/>
      <c r="D1" s="106"/>
      <c r="E1" s="106"/>
      <c r="F1" s="106"/>
      <c r="G1" s="106"/>
    </row>
    <row r="2" spans="1:7" s="100" customFormat="1" ht="19.5" customHeight="1">
      <c r="A2" s="107" t="s">
        <v>12</v>
      </c>
      <c r="B2" s="108" t="s">
        <v>13</v>
      </c>
      <c r="C2" s="108" t="s">
        <v>14</v>
      </c>
      <c r="D2" s="108" t="s">
        <v>15</v>
      </c>
      <c r="E2" s="109" t="s">
        <v>16</v>
      </c>
      <c r="F2" s="109" t="s">
        <v>17</v>
      </c>
      <c r="G2" s="107" t="s">
        <v>18</v>
      </c>
    </row>
    <row r="3" spans="1:7" s="101" customFormat="1" ht="19.5" customHeight="1">
      <c r="A3" s="110">
        <v>1</v>
      </c>
      <c r="B3" s="111" t="s">
        <v>19</v>
      </c>
      <c r="C3" s="112" t="s">
        <v>20</v>
      </c>
      <c r="D3" s="113">
        <v>1</v>
      </c>
      <c r="E3" s="109" t="s">
        <v>21</v>
      </c>
      <c r="F3" s="114" t="s">
        <v>22</v>
      </c>
      <c r="G3" s="110" t="s">
        <v>23</v>
      </c>
    </row>
    <row r="4" spans="1:7" s="101" customFormat="1" ht="19.5" customHeight="1">
      <c r="A4" s="110">
        <v>2</v>
      </c>
      <c r="B4" s="113" t="s">
        <v>24</v>
      </c>
      <c r="C4" s="115" t="s">
        <v>25</v>
      </c>
      <c r="D4" s="116">
        <v>1</v>
      </c>
      <c r="E4" s="117" t="s">
        <v>26</v>
      </c>
      <c r="F4" s="118" t="s">
        <v>22</v>
      </c>
      <c r="G4" s="119" t="s">
        <v>27</v>
      </c>
    </row>
    <row r="5" spans="1:7" s="101" customFormat="1" ht="19.5" customHeight="1">
      <c r="A5" s="110">
        <v>3</v>
      </c>
      <c r="B5" s="113"/>
      <c r="C5" s="115" t="s">
        <v>28</v>
      </c>
      <c r="D5" s="116">
        <v>1</v>
      </c>
      <c r="E5" s="120"/>
      <c r="F5" s="114"/>
      <c r="G5" s="119" t="s">
        <v>29</v>
      </c>
    </row>
    <row r="6" spans="1:7" s="101" customFormat="1" ht="19.5" customHeight="1">
      <c r="A6" s="110">
        <v>4</v>
      </c>
      <c r="B6" s="113"/>
      <c r="C6" s="115" t="s">
        <v>30</v>
      </c>
      <c r="D6" s="116">
        <v>4</v>
      </c>
      <c r="E6" s="120"/>
      <c r="F6" s="114"/>
      <c r="G6" s="119" t="s">
        <v>29</v>
      </c>
    </row>
    <row r="7" spans="1:7" s="101" customFormat="1" ht="19.5" customHeight="1">
      <c r="A7" s="110">
        <v>5</v>
      </c>
      <c r="B7" s="113"/>
      <c r="C7" s="115" t="s">
        <v>31</v>
      </c>
      <c r="D7" s="116">
        <v>2</v>
      </c>
      <c r="E7" s="120"/>
      <c r="F7" s="114"/>
      <c r="G7" s="119" t="s">
        <v>29</v>
      </c>
    </row>
    <row r="8" spans="1:7" s="101" customFormat="1" ht="19.5" customHeight="1">
      <c r="A8" s="110">
        <v>6</v>
      </c>
      <c r="B8" s="113"/>
      <c r="C8" s="115" t="s">
        <v>32</v>
      </c>
      <c r="D8" s="116">
        <v>2</v>
      </c>
      <c r="E8" s="121"/>
      <c r="F8" s="122"/>
      <c r="G8" s="119" t="s">
        <v>29</v>
      </c>
    </row>
    <row r="9" spans="1:7" s="101" customFormat="1" ht="19.5" customHeight="1">
      <c r="A9" s="110">
        <v>7</v>
      </c>
      <c r="B9" s="113"/>
      <c r="C9" s="115" t="s">
        <v>33</v>
      </c>
      <c r="D9" s="123">
        <v>1</v>
      </c>
      <c r="E9" s="109" t="s">
        <v>34</v>
      </c>
      <c r="F9" s="114" t="s">
        <v>22</v>
      </c>
      <c r="G9" s="110" t="s">
        <v>29</v>
      </c>
    </row>
    <row r="10" spans="1:7" s="101" customFormat="1" ht="19.5" customHeight="1">
      <c r="A10" s="110">
        <v>8</v>
      </c>
      <c r="B10" s="112" t="s">
        <v>35</v>
      </c>
      <c r="C10" s="115" t="s">
        <v>36</v>
      </c>
      <c r="D10" s="123">
        <v>1</v>
      </c>
      <c r="E10" s="124" t="s">
        <v>37</v>
      </c>
      <c r="F10" s="118" t="s">
        <v>22</v>
      </c>
      <c r="G10" s="110" t="s">
        <v>38</v>
      </c>
    </row>
    <row r="11" spans="1:7" s="101" customFormat="1" ht="19.5" customHeight="1">
      <c r="A11" s="110">
        <v>9</v>
      </c>
      <c r="B11" s="112"/>
      <c r="C11" s="115" t="s">
        <v>39</v>
      </c>
      <c r="D11" s="123">
        <v>1</v>
      </c>
      <c r="E11" s="124"/>
      <c r="F11" s="114"/>
      <c r="G11" s="110" t="s">
        <v>23</v>
      </c>
    </row>
    <row r="12" spans="1:7" s="101" customFormat="1" ht="19.5" customHeight="1">
      <c r="A12" s="110">
        <v>10</v>
      </c>
      <c r="B12" s="112"/>
      <c r="C12" s="115" t="s">
        <v>40</v>
      </c>
      <c r="D12" s="123">
        <v>1</v>
      </c>
      <c r="E12" s="124"/>
      <c r="F12" s="114"/>
      <c r="G12" s="110" t="s">
        <v>23</v>
      </c>
    </row>
    <row r="13" spans="1:7" s="101" customFormat="1" ht="19.5" customHeight="1">
      <c r="A13" s="110">
        <v>11</v>
      </c>
      <c r="B13" s="112"/>
      <c r="C13" s="115" t="s">
        <v>41</v>
      </c>
      <c r="D13" s="123">
        <v>1</v>
      </c>
      <c r="E13" s="124"/>
      <c r="F13" s="114"/>
      <c r="G13" s="110" t="s">
        <v>29</v>
      </c>
    </row>
    <row r="14" spans="1:7" s="101" customFormat="1" ht="19.5" customHeight="1">
      <c r="A14" s="110">
        <v>12</v>
      </c>
      <c r="B14" s="112"/>
      <c r="C14" s="115" t="s">
        <v>42</v>
      </c>
      <c r="D14" s="123">
        <v>1</v>
      </c>
      <c r="E14" s="124"/>
      <c r="F14" s="122"/>
      <c r="G14" s="110" t="s">
        <v>23</v>
      </c>
    </row>
    <row r="15" spans="1:7" s="101" customFormat="1" ht="19.5" customHeight="1">
      <c r="A15" s="110">
        <v>13</v>
      </c>
      <c r="B15" s="112"/>
      <c r="C15" s="115" t="s">
        <v>43</v>
      </c>
      <c r="D15" s="125">
        <v>4</v>
      </c>
      <c r="E15" s="109" t="s">
        <v>44</v>
      </c>
      <c r="F15" s="109" t="s">
        <v>45</v>
      </c>
      <c r="G15" s="110" t="s">
        <v>23</v>
      </c>
    </row>
    <row r="16" spans="1:7" s="101" customFormat="1" ht="19.5" customHeight="1">
      <c r="A16" s="110">
        <v>14</v>
      </c>
      <c r="B16" s="112"/>
      <c r="C16" s="115" t="s">
        <v>46</v>
      </c>
      <c r="D16" s="125">
        <v>2</v>
      </c>
      <c r="E16" s="109" t="s">
        <v>44</v>
      </c>
      <c r="F16" s="109" t="s">
        <v>45</v>
      </c>
      <c r="G16" s="110" t="s">
        <v>47</v>
      </c>
    </row>
    <row r="17" spans="1:255" s="102" customFormat="1" ht="19.5" customHeight="1">
      <c r="A17" s="126">
        <v>15</v>
      </c>
      <c r="B17" s="111" t="s">
        <v>48</v>
      </c>
      <c r="C17" s="115" t="s">
        <v>49</v>
      </c>
      <c r="D17" s="125">
        <v>1</v>
      </c>
      <c r="E17" s="127" t="s">
        <v>50</v>
      </c>
      <c r="F17" s="128" t="s">
        <v>22</v>
      </c>
      <c r="G17" s="126" t="s">
        <v>51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02" customFormat="1" ht="19.5" customHeight="1">
      <c r="A18" s="126">
        <v>16</v>
      </c>
      <c r="B18" s="111"/>
      <c r="C18" s="115" t="s">
        <v>52</v>
      </c>
      <c r="D18" s="125">
        <v>1</v>
      </c>
      <c r="E18" s="130"/>
      <c r="F18" s="131"/>
      <c r="G18" s="126" t="s">
        <v>23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s="102" customFormat="1" ht="19.5" customHeight="1">
      <c r="A19" s="126">
        <v>17</v>
      </c>
      <c r="B19" s="111"/>
      <c r="C19" s="115" t="s">
        <v>53</v>
      </c>
      <c r="D19" s="125">
        <v>5</v>
      </c>
      <c r="E19" s="130"/>
      <c r="F19" s="131"/>
      <c r="G19" s="126" t="s">
        <v>54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</row>
    <row r="20" spans="1:255" s="102" customFormat="1" ht="19.5" customHeight="1">
      <c r="A20" s="126">
        <v>18</v>
      </c>
      <c r="B20" s="111"/>
      <c r="C20" s="115" t="s">
        <v>55</v>
      </c>
      <c r="D20" s="125">
        <v>1</v>
      </c>
      <c r="E20" s="130"/>
      <c r="F20" s="131"/>
      <c r="G20" s="126" t="s">
        <v>29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</row>
    <row r="21" spans="1:255" s="102" customFormat="1" ht="19.5" customHeight="1">
      <c r="A21" s="126">
        <v>19</v>
      </c>
      <c r="B21" s="111"/>
      <c r="C21" s="115" t="s">
        <v>56</v>
      </c>
      <c r="D21" s="125">
        <v>1</v>
      </c>
      <c r="E21" s="130"/>
      <c r="F21" s="131"/>
      <c r="G21" s="126" t="s">
        <v>29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02" customFormat="1" ht="19.5" customHeight="1">
      <c r="A22" s="126">
        <v>20</v>
      </c>
      <c r="B22" s="111"/>
      <c r="C22" s="115" t="s">
        <v>57</v>
      </c>
      <c r="D22" s="125">
        <v>1</v>
      </c>
      <c r="E22" s="130"/>
      <c r="F22" s="131"/>
      <c r="G22" s="126" t="s">
        <v>23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s="102" customFormat="1" ht="19.5" customHeight="1">
      <c r="A23" s="126">
        <v>21</v>
      </c>
      <c r="B23" s="111"/>
      <c r="C23" s="115" t="s">
        <v>58</v>
      </c>
      <c r="D23" s="125">
        <v>2</v>
      </c>
      <c r="E23" s="130"/>
      <c r="F23" s="131"/>
      <c r="G23" s="126" t="s">
        <v>59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s="102" customFormat="1" ht="19.5" customHeight="1">
      <c r="A24" s="126">
        <v>22</v>
      </c>
      <c r="B24" s="111"/>
      <c r="C24" s="115" t="s">
        <v>60</v>
      </c>
      <c r="D24" s="125">
        <v>3</v>
      </c>
      <c r="E24" s="132"/>
      <c r="F24" s="133"/>
      <c r="G24" s="126" t="s">
        <v>61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1:7" s="101" customFormat="1" ht="19.5" customHeight="1">
      <c r="A25" s="110">
        <v>23</v>
      </c>
      <c r="B25" s="113" t="s">
        <v>62</v>
      </c>
      <c r="C25" s="115" t="s">
        <v>63</v>
      </c>
      <c r="D25" s="123">
        <v>1</v>
      </c>
      <c r="E25" s="109" t="s">
        <v>64</v>
      </c>
      <c r="F25" s="124" t="s">
        <v>22</v>
      </c>
      <c r="G25" s="110" t="s">
        <v>65</v>
      </c>
    </row>
    <row r="26" spans="1:7" s="101" customFormat="1" ht="19.5" customHeight="1">
      <c r="A26" s="110">
        <v>24</v>
      </c>
      <c r="B26" s="113"/>
      <c r="C26" s="115" t="s">
        <v>66</v>
      </c>
      <c r="D26" s="123">
        <v>2</v>
      </c>
      <c r="E26" s="134" t="s">
        <v>50</v>
      </c>
      <c r="F26" s="114" t="s">
        <v>22</v>
      </c>
      <c r="G26" s="110" t="s">
        <v>23</v>
      </c>
    </row>
    <row r="27" spans="1:7" s="101" customFormat="1" ht="19.5" customHeight="1">
      <c r="A27" s="110">
        <v>25</v>
      </c>
      <c r="B27" s="113"/>
      <c r="C27" s="115" t="s">
        <v>67</v>
      </c>
      <c r="D27" s="123">
        <v>9</v>
      </c>
      <c r="E27" s="135"/>
      <c r="F27" s="109" t="s">
        <v>45</v>
      </c>
      <c r="G27" s="110" t="s">
        <v>68</v>
      </c>
    </row>
    <row r="28" spans="1:7" s="101" customFormat="1" ht="19.5" customHeight="1">
      <c r="A28" s="110">
        <v>26</v>
      </c>
      <c r="B28" s="113"/>
      <c r="C28" s="115" t="s">
        <v>69</v>
      </c>
      <c r="D28" s="123">
        <v>4</v>
      </c>
      <c r="E28" s="135"/>
      <c r="F28" s="114" t="s">
        <v>22</v>
      </c>
      <c r="G28" s="110" t="s">
        <v>23</v>
      </c>
    </row>
    <row r="29" spans="1:7" s="101" customFormat="1" ht="19.5" customHeight="1">
      <c r="A29" s="110">
        <v>27</v>
      </c>
      <c r="B29" s="113"/>
      <c r="C29" s="115" t="s">
        <v>70</v>
      </c>
      <c r="D29" s="123">
        <v>2</v>
      </c>
      <c r="E29" s="134" t="s">
        <v>71</v>
      </c>
      <c r="F29" s="117" t="s">
        <v>72</v>
      </c>
      <c r="G29" s="110" t="s">
        <v>68</v>
      </c>
    </row>
    <row r="30" spans="1:7" s="101" customFormat="1" ht="19.5" customHeight="1">
      <c r="A30" s="110">
        <v>28</v>
      </c>
      <c r="B30" s="113"/>
      <c r="C30" s="115" t="s">
        <v>73</v>
      </c>
      <c r="D30" s="123">
        <v>1</v>
      </c>
      <c r="E30" s="135"/>
      <c r="F30" s="120"/>
      <c r="G30" s="110" t="s">
        <v>23</v>
      </c>
    </row>
    <row r="31" spans="1:7" s="101" customFormat="1" ht="19.5" customHeight="1">
      <c r="A31" s="110">
        <v>29</v>
      </c>
      <c r="B31" s="113"/>
      <c r="C31" s="115" t="s">
        <v>74</v>
      </c>
      <c r="D31" s="123">
        <v>2</v>
      </c>
      <c r="E31" s="135"/>
      <c r="F31" s="120"/>
      <c r="G31" s="110" t="s">
        <v>29</v>
      </c>
    </row>
    <row r="32" spans="1:7" s="101" customFormat="1" ht="19.5" customHeight="1">
      <c r="A32" s="110">
        <v>30</v>
      </c>
      <c r="B32" s="113"/>
      <c r="C32" s="115" t="s">
        <v>75</v>
      </c>
      <c r="D32" s="123">
        <v>4</v>
      </c>
      <c r="E32" s="136"/>
      <c r="F32" s="121"/>
      <c r="G32" s="110" t="s">
        <v>29</v>
      </c>
    </row>
    <row r="33" spans="1:7" s="101" customFormat="1" ht="19.5" customHeight="1">
      <c r="A33" s="110">
        <v>31</v>
      </c>
      <c r="B33" s="111" t="s">
        <v>76</v>
      </c>
      <c r="C33" s="115" t="s">
        <v>77</v>
      </c>
      <c r="D33" s="125">
        <v>1</v>
      </c>
      <c r="E33" s="137" t="s">
        <v>78</v>
      </c>
      <c r="F33" s="114" t="s">
        <v>22</v>
      </c>
      <c r="G33" s="138" t="s">
        <v>27</v>
      </c>
    </row>
    <row r="34" spans="1:7" s="101" customFormat="1" ht="19.5" customHeight="1">
      <c r="A34" s="110">
        <v>32</v>
      </c>
      <c r="B34" s="111"/>
      <c r="C34" s="115" t="s">
        <v>79</v>
      </c>
      <c r="D34" s="125">
        <v>2</v>
      </c>
      <c r="E34" s="139"/>
      <c r="F34" s="114"/>
      <c r="G34" s="110" t="s">
        <v>59</v>
      </c>
    </row>
    <row r="35" spans="1:7" s="101" customFormat="1" ht="19.5" customHeight="1">
      <c r="A35" s="110">
        <v>33</v>
      </c>
      <c r="B35" s="111"/>
      <c r="C35" s="115" t="s">
        <v>80</v>
      </c>
      <c r="D35" s="125">
        <v>3</v>
      </c>
      <c r="E35" s="140"/>
      <c r="F35" s="114"/>
      <c r="G35" s="110" t="s">
        <v>23</v>
      </c>
    </row>
    <row r="36" spans="1:7" s="101" customFormat="1" ht="19.5" customHeight="1">
      <c r="A36" s="110">
        <v>34</v>
      </c>
      <c r="B36" s="111"/>
      <c r="C36" s="115" t="s">
        <v>81</v>
      </c>
      <c r="D36" s="125">
        <v>15</v>
      </c>
      <c r="E36" s="109" t="s">
        <v>82</v>
      </c>
      <c r="F36" s="109" t="s">
        <v>45</v>
      </c>
      <c r="G36" s="110" t="s">
        <v>83</v>
      </c>
    </row>
    <row r="37" spans="1:7" s="101" customFormat="1" ht="19.5" customHeight="1">
      <c r="A37" s="110">
        <v>35</v>
      </c>
      <c r="B37" s="111"/>
      <c r="C37" s="115" t="s">
        <v>84</v>
      </c>
      <c r="D37" s="123">
        <v>3</v>
      </c>
      <c r="E37" s="109" t="s">
        <v>85</v>
      </c>
      <c r="F37" s="109" t="s">
        <v>45</v>
      </c>
      <c r="G37" s="110" t="s">
        <v>83</v>
      </c>
    </row>
    <row r="38" spans="1:7" s="101" customFormat="1" ht="19.5" customHeight="1">
      <c r="A38" s="110">
        <v>36</v>
      </c>
      <c r="B38" s="111"/>
      <c r="C38" s="115" t="s">
        <v>86</v>
      </c>
      <c r="D38" s="123">
        <v>1</v>
      </c>
      <c r="E38" s="141" t="s">
        <v>87</v>
      </c>
      <c r="F38" s="141" t="s">
        <v>72</v>
      </c>
      <c r="G38" s="110" t="s">
        <v>23</v>
      </c>
    </row>
    <row r="39" spans="1:7" s="101" customFormat="1" ht="19.5" customHeight="1">
      <c r="A39" s="110">
        <v>37</v>
      </c>
      <c r="B39" s="111"/>
      <c r="C39" s="115" t="s">
        <v>88</v>
      </c>
      <c r="D39" s="123">
        <v>5</v>
      </c>
      <c r="E39" s="142"/>
      <c r="F39" s="109" t="s">
        <v>45</v>
      </c>
      <c r="G39" s="110" t="s">
        <v>83</v>
      </c>
    </row>
    <row r="40" spans="1:7" s="103" customFormat="1" ht="19.5" customHeight="1">
      <c r="A40" s="110">
        <v>38</v>
      </c>
      <c r="B40" s="111"/>
      <c r="C40" s="111" t="s">
        <v>89</v>
      </c>
      <c r="D40" s="143">
        <v>1</v>
      </c>
      <c r="E40" s="138" t="s">
        <v>90</v>
      </c>
      <c r="F40" s="144" t="s">
        <v>72</v>
      </c>
      <c r="G40" s="110" t="s">
        <v>23</v>
      </c>
    </row>
    <row r="41" spans="1:7" s="103" customFormat="1" ht="19.5" customHeight="1">
      <c r="A41" s="110">
        <v>39</v>
      </c>
      <c r="B41" s="111"/>
      <c r="C41" s="111" t="s">
        <v>91</v>
      </c>
      <c r="D41" s="143">
        <v>10</v>
      </c>
      <c r="E41" s="109" t="s">
        <v>92</v>
      </c>
      <c r="F41" s="109" t="s">
        <v>45</v>
      </c>
      <c r="G41" s="110" t="s">
        <v>93</v>
      </c>
    </row>
    <row r="42" spans="1:7" s="101" customFormat="1" ht="19.5" customHeight="1">
      <c r="A42" s="110">
        <v>40</v>
      </c>
      <c r="B42" s="113" t="s">
        <v>94</v>
      </c>
      <c r="C42" s="115" t="s">
        <v>95</v>
      </c>
      <c r="D42" s="125">
        <v>1</v>
      </c>
      <c r="E42" s="109" t="s">
        <v>64</v>
      </c>
      <c r="F42" s="124" t="s">
        <v>22</v>
      </c>
      <c r="G42" s="110" t="s">
        <v>27</v>
      </c>
    </row>
    <row r="43" spans="1:7" s="101" customFormat="1" ht="19.5" customHeight="1">
      <c r="A43" s="110">
        <v>41</v>
      </c>
      <c r="B43" s="113"/>
      <c r="C43" s="115" t="s">
        <v>96</v>
      </c>
      <c r="D43" s="125">
        <v>1</v>
      </c>
      <c r="E43" s="109" t="s">
        <v>97</v>
      </c>
      <c r="F43" s="124"/>
      <c r="G43" s="110" t="s">
        <v>83</v>
      </c>
    </row>
    <row r="44" spans="1:7" s="101" customFormat="1" ht="19.5" customHeight="1">
      <c r="A44" s="110">
        <v>42</v>
      </c>
      <c r="B44" s="113"/>
      <c r="C44" s="115" t="s">
        <v>98</v>
      </c>
      <c r="D44" s="125">
        <v>3</v>
      </c>
      <c r="E44" s="109" t="s">
        <v>99</v>
      </c>
      <c r="F44" s="124" t="s">
        <v>72</v>
      </c>
      <c r="G44" s="110" t="s">
        <v>29</v>
      </c>
    </row>
    <row r="45" spans="1:7" s="101" customFormat="1" ht="19.5" customHeight="1">
      <c r="A45" s="110">
        <v>43</v>
      </c>
      <c r="B45" s="113"/>
      <c r="C45" s="115" t="s">
        <v>100</v>
      </c>
      <c r="D45" s="125">
        <v>3</v>
      </c>
      <c r="E45" s="109"/>
      <c r="F45" s="124"/>
      <c r="G45" s="110" t="s">
        <v>29</v>
      </c>
    </row>
    <row r="46" spans="1:7" s="101" customFormat="1" ht="19.5" customHeight="1">
      <c r="A46" s="110">
        <v>44</v>
      </c>
      <c r="B46" s="113"/>
      <c r="C46" s="115" t="s">
        <v>101</v>
      </c>
      <c r="D46" s="125">
        <v>4</v>
      </c>
      <c r="E46" s="109"/>
      <c r="F46" s="124"/>
      <c r="G46" s="110" t="s">
        <v>83</v>
      </c>
    </row>
    <row r="47" spans="1:7" s="101" customFormat="1" ht="19.5" customHeight="1">
      <c r="A47" s="110">
        <v>45</v>
      </c>
      <c r="B47" s="113" t="s">
        <v>102</v>
      </c>
      <c r="C47" s="115" t="s">
        <v>103</v>
      </c>
      <c r="D47" s="125">
        <v>1</v>
      </c>
      <c r="E47" s="109" t="s">
        <v>64</v>
      </c>
      <c r="F47" s="109" t="s">
        <v>22</v>
      </c>
      <c r="G47" s="110" t="s">
        <v>104</v>
      </c>
    </row>
    <row r="48" spans="1:7" s="101" customFormat="1" ht="19.5" customHeight="1">
      <c r="A48" s="110">
        <v>46</v>
      </c>
      <c r="B48" s="113"/>
      <c r="C48" s="115" t="s">
        <v>105</v>
      </c>
      <c r="D48" s="125">
        <v>1</v>
      </c>
      <c r="E48" s="109" t="s">
        <v>50</v>
      </c>
      <c r="F48" s="109"/>
      <c r="G48" s="110" t="s">
        <v>54</v>
      </c>
    </row>
    <row r="49" spans="1:7" s="101" customFormat="1" ht="19.5" customHeight="1">
      <c r="A49" s="110">
        <v>47</v>
      </c>
      <c r="B49" s="113"/>
      <c r="C49" s="115" t="s">
        <v>106</v>
      </c>
      <c r="D49" s="125">
        <v>1</v>
      </c>
      <c r="E49" s="109"/>
      <c r="F49" s="109"/>
      <c r="G49" s="110" t="s">
        <v>54</v>
      </c>
    </row>
    <row r="50" spans="1:7" s="101" customFormat="1" ht="19.5" customHeight="1">
      <c r="A50" s="110">
        <v>48</v>
      </c>
      <c r="B50" s="113"/>
      <c r="C50" s="115" t="s">
        <v>107</v>
      </c>
      <c r="D50" s="125">
        <v>1</v>
      </c>
      <c r="E50" s="109"/>
      <c r="F50" s="109"/>
      <c r="G50" s="110" t="s">
        <v>54</v>
      </c>
    </row>
    <row r="51" spans="1:7" s="101" customFormat="1" ht="19.5" customHeight="1">
      <c r="A51" s="110">
        <v>49</v>
      </c>
      <c r="B51" s="113"/>
      <c r="C51" s="115" t="s">
        <v>108</v>
      </c>
      <c r="D51" s="125">
        <v>2</v>
      </c>
      <c r="E51" s="109" t="s">
        <v>71</v>
      </c>
      <c r="F51" s="109"/>
      <c r="G51" s="110" t="s">
        <v>23</v>
      </c>
    </row>
    <row r="52" spans="1:7" s="101" customFormat="1" ht="19.5" customHeight="1">
      <c r="A52" s="110">
        <v>50</v>
      </c>
      <c r="B52" s="113"/>
      <c r="C52" s="115" t="s">
        <v>109</v>
      </c>
      <c r="D52" s="125">
        <v>6</v>
      </c>
      <c r="E52" s="109" t="s">
        <v>110</v>
      </c>
      <c r="F52" s="117" t="s">
        <v>72</v>
      </c>
      <c r="G52" s="110" t="s">
        <v>29</v>
      </c>
    </row>
    <row r="53" spans="1:7" s="101" customFormat="1" ht="19.5" customHeight="1">
      <c r="A53" s="110">
        <v>51</v>
      </c>
      <c r="B53" s="113"/>
      <c r="C53" s="115" t="s">
        <v>111</v>
      </c>
      <c r="D53" s="125">
        <v>3</v>
      </c>
      <c r="E53" s="109"/>
      <c r="F53" s="121"/>
      <c r="G53" s="110" t="s">
        <v>29</v>
      </c>
    </row>
    <row r="54" spans="1:7" s="101" customFormat="1" ht="19.5" customHeight="1">
      <c r="A54" s="110">
        <v>52</v>
      </c>
      <c r="B54" s="113"/>
      <c r="C54" s="115" t="s">
        <v>112</v>
      </c>
      <c r="D54" s="125">
        <v>3</v>
      </c>
      <c r="E54" s="109"/>
      <c r="F54" s="141" t="s">
        <v>45</v>
      </c>
      <c r="G54" s="110" t="s">
        <v>83</v>
      </c>
    </row>
    <row r="55" spans="1:7" s="101" customFormat="1" ht="19.5" customHeight="1">
      <c r="A55" s="110">
        <v>53</v>
      </c>
      <c r="B55" s="113"/>
      <c r="C55" s="115" t="s">
        <v>113</v>
      </c>
      <c r="D55" s="125">
        <v>11</v>
      </c>
      <c r="E55" s="109"/>
      <c r="F55" s="145"/>
      <c r="G55" s="110" t="s">
        <v>83</v>
      </c>
    </row>
    <row r="56" spans="1:7" s="101" customFormat="1" ht="19.5" customHeight="1">
      <c r="A56" s="110">
        <v>54</v>
      </c>
      <c r="B56" s="113"/>
      <c r="C56" s="115" t="s">
        <v>114</v>
      </c>
      <c r="D56" s="125">
        <v>4</v>
      </c>
      <c r="E56" s="109"/>
      <c r="F56" s="145"/>
      <c r="G56" s="110" t="s">
        <v>83</v>
      </c>
    </row>
    <row r="57" spans="1:7" s="101" customFormat="1" ht="19.5" customHeight="1">
      <c r="A57" s="110">
        <v>55</v>
      </c>
      <c r="B57" s="113"/>
      <c r="C57" s="115" t="s">
        <v>115</v>
      </c>
      <c r="D57" s="125">
        <v>4</v>
      </c>
      <c r="E57" s="109"/>
      <c r="F57" s="142"/>
      <c r="G57" s="110" t="s">
        <v>83</v>
      </c>
    </row>
    <row r="58" spans="1:7" s="104" customFormat="1" ht="19.5" customHeight="1">
      <c r="A58" s="110">
        <v>56</v>
      </c>
      <c r="B58" s="146" t="s">
        <v>116</v>
      </c>
      <c r="C58" s="147" t="s">
        <v>117</v>
      </c>
      <c r="D58" s="148">
        <v>1</v>
      </c>
      <c r="E58" s="109" t="s">
        <v>64</v>
      </c>
      <c r="F58" s="124" t="s">
        <v>22</v>
      </c>
      <c r="G58" s="110" t="s">
        <v>27</v>
      </c>
    </row>
    <row r="59" spans="1:7" s="104" customFormat="1" ht="19.5" customHeight="1">
      <c r="A59" s="110">
        <v>57</v>
      </c>
      <c r="B59" s="146"/>
      <c r="C59" s="147" t="s">
        <v>118</v>
      </c>
      <c r="D59" s="148">
        <v>2</v>
      </c>
      <c r="E59" s="109" t="s">
        <v>50</v>
      </c>
      <c r="F59" s="124"/>
      <c r="G59" s="110" t="s">
        <v>23</v>
      </c>
    </row>
    <row r="60" spans="1:7" s="104" customFormat="1" ht="19.5" customHeight="1">
      <c r="A60" s="110">
        <v>58</v>
      </c>
      <c r="B60" s="146"/>
      <c r="C60" s="147" t="s">
        <v>119</v>
      </c>
      <c r="D60" s="148">
        <v>13</v>
      </c>
      <c r="E60" s="149" t="s">
        <v>120</v>
      </c>
      <c r="F60" s="124" t="s">
        <v>72</v>
      </c>
      <c r="G60" s="110" t="s">
        <v>83</v>
      </c>
    </row>
    <row r="61" spans="1:7" s="101" customFormat="1" ht="19.5" customHeight="1">
      <c r="A61" s="110">
        <v>59</v>
      </c>
      <c r="B61" s="113" t="s">
        <v>121</v>
      </c>
      <c r="C61" s="115" t="s">
        <v>122</v>
      </c>
      <c r="D61" s="115">
        <v>1</v>
      </c>
      <c r="E61" s="109" t="s">
        <v>64</v>
      </c>
      <c r="F61" s="124" t="s">
        <v>22</v>
      </c>
      <c r="G61" s="110" t="s">
        <v>123</v>
      </c>
    </row>
    <row r="62" spans="1:7" s="101" customFormat="1" ht="19.5" customHeight="1">
      <c r="A62" s="110">
        <v>60</v>
      </c>
      <c r="B62" s="113"/>
      <c r="C62" s="115" t="s">
        <v>124</v>
      </c>
      <c r="D62" s="115">
        <v>1</v>
      </c>
      <c r="E62" s="109" t="s">
        <v>50</v>
      </c>
      <c r="F62" s="124"/>
      <c r="G62" s="110" t="s">
        <v>125</v>
      </c>
    </row>
    <row r="63" spans="1:7" s="101" customFormat="1" ht="19.5" customHeight="1">
      <c r="A63" s="110">
        <v>61</v>
      </c>
      <c r="B63" s="113"/>
      <c r="C63" s="115" t="s">
        <v>126</v>
      </c>
      <c r="D63" s="115">
        <v>2</v>
      </c>
      <c r="E63" s="109" t="s">
        <v>127</v>
      </c>
      <c r="F63" s="117" t="s">
        <v>72</v>
      </c>
      <c r="G63" s="110" t="s">
        <v>128</v>
      </c>
    </row>
    <row r="64" spans="1:7" s="101" customFormat="1" ht="19.5" customHeight="1">
      <c r="A64" s="110">
        <v>62</v>
      </c>
      <c r="B64" s="113"/>
      <c r="C64" s="115" t="s">
        <v>129</v>
      </c>
      <c r="D64" s="115">
        <v>3</v>
      </c>
      <c r="E64" s="109" t="s">
        <v>71</v>
      </c>
      <c r="F64" s="120"/>
      <c r="G64" s="110" t="s">
        <v>128</v>
      </c>
    </row>
    <row r="65" spans="1:7" s="101" customFormat="1" ht="19.5" customHeight="1">
      <c r="A65" s="110">
        <v>63</v>
      </c>
      <c r="B65" s="113"/>
      <c r="C65" s="115" t="s">
        <v>130</v>
      </c>
      <c r="D65" s="115">
        <v>15</v>
      </c>
      <c r="E65" s="109" t="s">
        <v>127</v>
      </c>
      <c r="F65" s="121"/>
      <c r="G65" s="110" t="s">
        <v>128</v>
      </c>
    </row>
    <row r="66" spans="1:7" s="101" customFormat="1" ht="19.5" customHeight="1">
      <c r="A66" s="110">
        <v>64</v>
      </c>
      <c r="B66" s="113"/>
      <c r="C66" s="115" t="s">
        <v>131</v>
      </c>
      <c r="D66" s="115">
        <v>1</v>
      </c>
      <c r="E66" s="141" t="s">
        <v>50</v>
      </c>
      <c r="F66" s="124" t="s">
        <v>22</v>
      </c>
      <c r="G66" s="110" t="s">
        <v>125</v>
      </c>
    </row>
    <row r="67" spans="1:7" s="101" customFormat="1" ht="19.5" customHeight="1">
      <c r="A67" s="110">
        <v>65</v>
      </c>
      <c r="B67" s="113"/>
      <c r="C67" s="115" t="s">
        <v>132</v>
      </c>
      <c r="D67" s="115">
        <v>1</v>
      </c>
      <c r="E67" s="142"/>
      <c r="F67" s="124"/>
      <c r="G67" s="110" t="s">
        <v>23</v>
      </c>
    </row>
    <row r="68" spans="1:7" s="101" customFormat="1" ht="19.5" customHeight="1">
      <c r="A68" s="110">
        <v>66</v>
      </c>
      <c r="B68" s="113"/>
      <c r="C68" s="115" t="s">
        <v>133</v>
      </c>
      <c r="D68" s="115">
        <v>9</v>
      </c>
      <c r="E68" s="109" t="s">
        <v>134</v>
      </c>
      <c r="F68" s="141" t="s">
        <v>72</v>
      </c>
      <c r="G68" s="110" t="s">
        <v>128</v>
      </c>
    </row>
    <row r="69" spans="1:7" s="101" customFormat="1" ht="19.5" customHeight="1">
      <c r="A69" s="110">
        <v>67</v>
      </c>
      <c r="B69" s="113"/>
      <c r="C69" s="115" t="s">
        <v>135</v>
      </c>
      <c r="D69" s="115">
        <v>1</v>
      </c>
      <c r="E69" s="109" t="s">
        <v>136</v>
      </c>
      <c r="F69" s="145"/>
      <c r="G69" s="110" t="s">
        <v>128</v>
      </c>
    </row>
    <row r="70" spans="1:7" s="101" customFormat="1" ht="19.5" customHeight="1">
      <c r="A70" s="110">
        <v>68</v>
      </c>
      <c r="B70" s="113"/>
      <c r="C70" s="115" t="s">
        <v>137</v>
      </c>
      <c r="D70" s="115">
        <v>4</v>
      </c>
      <c r="E70" s="109" t="s">
        <v>134</v>
      </c>
      <c r="F70" s="145"/>
      <c r="G70" s="110" t="s">
        <v>128</v>
      </c>
    </row>
    <row r="71" spans="1:7" s="101" customFormat="1" ht="19.5" customHeight="1">
      <c r="A71" s="110">
        <v>69</v>
      </c>
      <c r="B71" s="113"/>
      <c r="C71" s="115" t="s">
        <v>138</v>
      </c>
      <c r="D71" s="125">
        <v>1</v>
      </c>
      <c r="E71" s="109" t="s">
        <v>50</v>
      </c>
      <c r="F71" s="145"/>
      <c r="G71" s="110" t="s">
        <v>23</v>
      </c>
    </row>
    <row r="72" spans="1:7" s="101" customFormat="1" ht="19.5" customHeight="1">
      <c r="A72" s="110">
        <v>70</v>
      </c>
      <c r="B72" s="113"/>
      <c r="C72" s="115" t="s">
        <v>139</v>
      </c>
      <c r="D72" s="125">
        <v>5</v>
      </c>
      <c r="E72" s="109" t="s">
        <v>140</v>
      </c>
      <c r="F72" s="109" t="s">
        <v>45</v>
      </c>
      <c r="G72" s="110" t="s">
        <v>93</v>
      </c>
    </row>
    <row r="73" spans="1:7" s="101" customFormat="1" ht="19.5" customHeight="1">
      <c r="A73" s="110">
        <v>71</v>
      </c>
      <c r="B73" s="113" t="s">
        <v>141</v>
      </c>
      <c r="C73" s="115" t="s">
        <v>142</v>
      </c>
      <c r="D73" s="125">
        <v>1</v>
      </c>
      <c r="E73" s="109" t="s">
        <v>50</v>
      </c>
      <c r="F73" s="124" t="s">
        <v>22</v>
      </c>
      <c r="G73" s="110" t="s">
        <v>38</v>
      </c>
    </row>
    <row r="74" spans="1:7" s="101" customFormat="1" ht="19.5" customHeight="1">
      <c r="A74" s="110">
        <v>72</v>
      </c>
      <c r="B74" s="113"/>
      <c r="C74" s="115" t="s">
        <v>143</v>
      </c>
      <c r="D74" s="125">
        <v>2</v>
      </c>
      <c r="E74" s="141" t="s">
        <v>144</v>
      </c>
      <c r="F74" s="117" t="s">
        <v>72</v>
      </c>
      <c r="G74" s="110" t="s">
        <v>23</v>
      </c>
    </row>
    <row r="75" spans="1:7" s="101" customFormat="1" ht="19.5" customHeight="1">
      <c r="A75" s="110">
        <v>73</v>
      </c>
      <c r="B75" s="113"/>
      <c r="C75" s="115" t="s">
        <v>145</v>
      </c>
      <c r="D75" s="125">
        <v>9</v>
      </c>
      <c r="E75" s="142"/>
      <c r="F75" s="109" t="s">
        <v>45</v>
      </c>
      <c r="G75" s="110" t="s">
        <v>146</v>
      </c>
    </row>
  </sheetData>
  <sheetProtection/>
  <autoFilter ref="A2:G75"/>
  <mergeCells count="38">
    <mergeCell ref="A1:G1"/>
    <mergeCell ref="B4:B9"/>
    <mergeCell ref="B10:B16"/>
    <mergeCell ref="B17:B24"/>
    <mergeCell ref="B25:B32"/>
    <mergeCell ref="B33:B41"/>
    <mergeCell ref="B42:B46"/>
    <mergeCell ref="B47:B57"/>
    <mergeCell ref="B58:B60"/>
    <mergeCell ref="B61:B72"/>
    <mergeCell ref="B73:B75"/>
    <mergeCell ref="E4:E8"/>
    <mergeCell ref="E10:E14"/>
    <mergeCell ref="E17:E24"/>
    <mergeCell ref="E26:E28"/>
    <mergeCell ref="E29:E32"/>
    <mergeCell ref="E33:E35"/>
    <mergeCell ref="E38:E39"/>
    <mergeCell ref="E44:E46"/>
    <mergeCell ref="E48:E50"/>
    <mergeCell ref="E52:E57"/>
    <mergeCell ref="E66:E67"/>
    <mergeCell ref="E74:E75"/>
    <mergeCell ref="F4:F8"/>
    <mergeCell ref="F10:F14"/>
    <mergeCell ref="F17:F24"/>
    <mergeCell ref="F29:F32"/>
    <mergeCell ref="F33:F35"/>
    <mergeCell ref="F42:F43"/>
    <mergeCell ref="F44:F46"/>
    <mergeCell ref="F47:F51"/>
    <mergeCell ref="F52:F53"/>
    <mergeCell ref="F54:F57"/>
    <mergeCell ref="F58:F59"/>
    <mergeCell ref="F61:F62"/>
    <mergeCell ref="F63:F65"/>
    <mergeCell ref="F66:F67"/>
    <mergeCell ref="F68:F71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OutlineSymbols="0" zoomScale="85" zoomScaleNormal="85" workbookViewId="0" topLeftCell="A1">
      <pane xSplit="2" ySplit="6" topLeftCell="C7" activePane="bottomRight" state="frozen"/>
      <selection pane="bottomRight" activeCell="C7" sqref="C7"/>
    </sheetView>
  </sheetViews>
  <sheetFormatPr defaultColWidth="12.421875" defaultRowHeight="12.75"/>
  <cols>
    <col min="1" max="1" width="30.421875" style="67" customWidth="1"/>
    <col min="2" max="2" width="25.7109375" style="67" customWidth="1"/>
    <col min="3" max="3" width="11.28125" style="67" bestFit="1" customWidth="1"/>
    <col min="4" max="4" width="12.421875" style="67" customWidth="1"/>
    <col min="5" max="5" width="13.7109375" style="67" customWidth="1"/>
    <col min="6" max="10" width="12.421875" style="67" customWidth="1"/>
    <col min="11" max="11" width="13.7109375" style="67" customWidth="1"/>
    <col min="12" max="16384" width="12.421875" style="67" customWidth="1"/>
  </cols>
  <sheetData>
    <row r="1" spans="1:12" ht="15.75">
      <c r="A1" s="2" t="s">
        <v>147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5" t="s">
        <v>148</v>
      </c>
      <c r="B2" s="6" t="s">
        <v>149</v>
      </c>
      <c r="C2" s="7" t="e">
        <f>#REF!</f>
        <v>#REF!</v>
      </c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70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8"/>
      <c r="B4" s="9"/>
      <c r="C4" s="10" t="s">
        <v>150</v>
      </c>
      <c r="D4" s="71" t="s">
        <v>151</v>
      </c>
      <c r="E4" s="71"/>
      <c r="F4" s="12" t="s">
        <v>152</v>
      </c>
      <c r="G4" s="10"/>
      <c r="H4" s="12" t="s">
        <v>153</v>
      </c>
      <c r="I4" s="10"/>
      <c r="J4" s="12" t="s">
        <v>154</v>
      </c>
      <c r="K4" s="10"/>
      <c r="L4" s="98"/>
    </row>
    <row r="5" spans="1:12" ht="15">
      <c r="A5" s="13"/>
      <c r="B5" s="14"/>
      <c r="C5" s="21" t="s">
        <v>155</v>
      </c>
      <c r="D5" s="72" t="s">
        <v>156</v>
      </c>
      <c r="E5" s="72"/>
      <c r="F5" s="73" t="s">
        <v>157</v>
      </c>
      <c r="G5" s="21"/>
      <c r="H5" s="73" t="s">
        <v>158</v>
      </c>
      <c r="I5" s="21"/>
      <c r="J5" s="73" t="s">
        <v>159</v>
      </c>
      <c r="K5" s="21"/>
      <c r="L5" s="98"/>
    </row>
    <row r="6" spans="1:12" ht="15.75">
      <c r="A6" s="74"/>
      <c r="B6" s="75"/>
      <c r="C6" s="75"/>
      <c r="D6" s="76" t="s">
        <v>160</v>
      </c>
      <c r="E6" s="23" t="s">
        <v>161</v>
      </c>
      <c r="F6" s="23" t="s">
        <v>160</v>
      </c>
      <c r="G6" s="23" t="s">
        <v>161</v>
      </c>
      <c r="H6" s="23" t="s">
        <v>160</v>
      </c>
      <c r="I6" s="23" t="s">
        <v>161</v>
      </c>
      <c r="J6" s="23" t="s">
        <v>160</v>
      </c>
      <c r="K6" s="99" t="s">
        <v>161</v>
      </c>
      <c r="L6" s="98"/>
    </row>
    <row r="7" spans="1:12" ht="15.75">
      <c r="A7" s="36"/>
      <c r="B7" s="77"/>
      <c r="C7" s="78"/>
      <c r="D7" s="79"/>
      <c r="E7" s="80"/>
      <c r="F7" s="79"/>
      <c r="G7" s="80"/>
      <c r="H7" s="79"/>
      <c r="I7" s="80"/>
      <c r="J7" s="79"/>
      <c r="K7" s="80"/>
      <c r="L7" s="95"/>
    </row>
    <row r="8" spans="1:12" ht="15">
      <c r="A8" s="36" t="s">
        <v>162</v>
      </c>
      <c r="B8" s="37" t="s">
        <v>163</v>
      </c>
      <c r="C8" s="81">
        <v>0</v>
      </c>
      <c r="D8" s="82" t="e">
        <f>E8/$C$2</f>
        <v>#REF!</v>
      </c>
      <c r="E8" s="83">
        <v>0</v>
      </c>
      <c r="F8" s="84" t="e">
        <f>G8/$C$2</f>
        <v>#REF!</v>
      </c>
      <c r="G8" s="83">
        <v>0</v>
      </c>
      <c r="H8" s="84" t="e">
        <f>I8/$C$2</f>
        <v>#REF!</v>
      </c>
      <c r="I8" s="83">
        <v>0</v>
      </c>
      <c r="J8" s="84" t="e">
        <f>D8+F8+H8</f>
        <v>#REF!</v>
      </c>
      <c r="K8" s="85" t="e">
        <f>J8*$C$2</f>
        <v>#REF!</v>
      </c>
      <c r="L8" s="95"/>
    </row>
    <row r="9" spans="1:12" ht="15">
      <c r="A9" s="36" t="s">
        <v>164</v>
      </c>
      <c r="B9" s="37" t="s">
        <v>165</v>
      </c>
      <c r="C9" s="81">
        <v>0</v>
      </c>
      <c r="D9" s="82"/>
      <c r="E9" s="83"/>
      <c r="F9" s="84"/>
      <c r="G9" s="83"/>
      <c r="H9" s="84"/>
      <c r="I9" s="83"/>
      <c r="J9" s="84"/>
      <c r="K9" s="85"/>
      <c r="L9" s="95"/>
    </row>
    <row r="10" spans="1:12" ht="15">
      <c r="A10" s="36" t="s">
        <v>166</v>
      </c>
      <c r="B10" s="37" t="s">
        <v>167</v>
      </c>
      <c r="C10" s="81">
        <v>0</v>
      </c>
      <c r="D10" s="82"/>
      <c r="E10" s="83"/>
      <c r="F10" s="84"/>
      <c r="G10" s="83"/>
      <c r="H10" s="84"/>
      <c r="I10" s="83"/>
      <c r="J10" s="84"/>
      <c r="K10" s="85"/>
      <c r="L10" s="95"/>
    </row>
    <row r="11" spans="1:12" ht="15">
      <c r="A11" s="36" t="s">
        <v>168</v>
      </c>
      <c r="B11" s="37" t="s">
        <v>169</v>
      </c>
      <c r="C11" s="81">
        <v>0</v>
      </c>
      <c r="D11" s="82"/>
      <c r="E11" s="83"/>
      <c r="F11" s="84"/>
      <c r="G11" s="83"/>
      <c r="H11" s="84"/>
      <c r="I11" s="83"/>
      <c r="J11" s="84"/>
      <c r="K11" s="85"/>
      <c r="L11" s="95"/>
    </row>
    <row r="12" spans="1:12" ht="15">
      <c r="A12" s="36" t="s">
        <v>170</v>
      </c>
      <c r="B12" s="37" t="s">
        <v>171</v>
      </c>
      <c r="C12" s="81">
        <v>0</v>
      </c>
      <c r="D12" s="82"/>
      <c r="E12" s="83"/>
      <c r="F12" s="84"/>
      <c r="G12" s="83"/>
      <c r="H12" s="84"/>
      <c r="I12" s="83"/>
      <c r="J12" s="84"/>
      <c r="K12" s="85"/>
      <c r="L12" s="95"/>
    </row>
    <row r="13" spans="1:12" ht="15">
      <c r="A13" s="36" t="s">
        <v>172</v>
      </c>
      <c r="B13" s="37" t="s">
        <v>173</v>
      </c>
      <c r="C13" s="69"/>
      <c r="D13" s="84"/>
      <c r="E13" s="85"/>
      <c r="F13" s="84"/>
      <c r="G13" s="85"/>
      <c r="H13" s="84"/>
      <c r="I13" s="85"/>
      <c r="J13" s="84"/>
      <c r="K13" s="85"/>
      <c r="L13" s="95"/>
    </row>
    <row r="14" spans="1:12" ht="15">
      <c r="A14" s="36"/>
      <c r="B14" s="37"/>
      <c r="C14" s="69"/>
      <c r="D14" s="84"/>
      <c r="E14" s="85"/>
      <c r="F14" s="84"/>
      <c r="G14" s="85"/>
      <c r="H14" s="84"/>
      <c r="I14" s="85"/>
      <c r="J14" s="84"/>
      <c r="K14" s="85"/>
      <c r="L14" s="95"/>
    </row>
    <row r="15" spans="1:12" ht="15">
      <c r="A15" s="36" t="s">
        <v>174</v>
      </c>
      <c r="B15" s="37" t="s">
        <v>175</v>
      </c>
      <c r="C15" s="81">
        <v>0</v>
      </c>
      <c r="D15" s="82"/>
      <c r="E15" s="83"/>
      <c r="F15" s="84"/>
      <c r="G15" s="83"/>
      <c r="H15" s="84"/>
      <c r="I15" s="83"/>
      <c r="J15" s="84"/>
      <c r="K15" s="85"/>
      <c r="L15" s="95"/>
    </row>
    <row r="16" spans="1:12" ht="15">
      <c r="A16" s="36"/>
      <c r="B16" s="37"/>
      <c r="C16" s="81"/>
      <c r="D16" s="84"/>
      <c r="E16" s="83"/>
      <c r="F16" s="84"/>
      <c r="G16" s="83"/>
      <c r="H16" s="84"/>
      <c r="I16" s="83"/>
      <c r="J16" s="84"/>
      <c r="K16" s="85"/>
      <c r="L16" s="95"/>
    </row>
    <row r="17" spans="1:12" ht="15">
      <c r="A17" s="36" t="s">
        <v>176</v>
      </c>
      <c r="B17" s="37" t="s">
        <v>177</v>
      </c>
      <c r="C17" s="81">
        <v>0</v>
      </c>
      <c r="D17" s="82"/>
      <c r="E17" s="83"/>
      <c r="F17" s="84"/>
      <c r="G17" s="83"/>
      <c r="H17" s="84"/>
      <c r="I17" s="83"/>
      <c r="J17" s="84"/>
      <c r="K17" s="85"/>
      <c r="L17" s="95"/>
    </row>
    <row r="18" spans="1:12" ht="15">
      <c r="A18" s="36" t="s">
        <v>178</v>
      </c>
      <c r="B18" s="37" t="s">
        <v>179</v>
      </c>
      <c r="C18" s="81">
        <v>0</v>
      </c>
      <c r="D18" s="82"/>
      <c r="E18" s="83"/>
      <c r="F18" s="84"/>
      <c r="G18" s="83"/>
      <c r="H18" s="84"/>
      <c r="I18" s="83"/>
      <c r="J18" s="84"/>
      <c r="K18" s="85"/>
      <c r="L18" s="95"/>
    </row>
    <row r="19" spans="1:12" ht="15">
      <c r="A19" s="36"/>
      <c r="B19" s="37"/>
      <c r="C19" s="81">
        <v>0</v>
      </c>
      <c r="D19" s="84"/>
      <c r="E19" s="83"/>
      <c r="F19" s="84"/>
      <c r="G19" s="83"/>
      <c r="H19" s="84"/>
      <c r="I19" s="83"/>
      <c r="J19" s="84"/>
      <c r="K19" s="85"/>
      <c r="L19" s="95"/>
    </row>
    <row r="20" spans="1:12" ht="15">
      <c r="A20" s="36" t="s">
        <v>180</v>
      </c>
      <c r="B20" s="37" t="s">
        <v>181</v>
      </c>
      <c r="C20" s="81">
        <v>0</v>
      </c>
      <c r="D20" s="82"/>
      <c r="E20" s="83"/>
      <c r="F20" s="84"/>
      <c r="G20" s="83"/>
      <c r="H20" s="84"/>
      <c r="I20" s="83"/>
      <c r="J20" s="84"/>
      <c r="K20" s="85"/>
      <c r="L20" s="95"/>
    </row>
    <row r="21" spans="1:12" ht="15">
      <c r="A21" s="36"/>
      <c r="B21" s="37"/>
      <c r="C21" s="69"/>
      <c r="D21" s="84"/>
      <c r="E21" s="85"/>
      <c r="F21" s="84"/>
      <c r="G21" s="85"/>
      <c r="H21" s="84"/>
      <c r="I21" s="85"/>
      <c r="J21" s="84"/>
      <c r="K21" s="85"/>
      <c r="L21" s="95"/>
    </row>
    <row r="22" spans="1:12" ht="15">
      <c r="A22" s="86"/>
      <c r="B22" s="87"/>
      <c r="C22" s="88"/>
      <c r="D22" s="89"/>
      <c r="E22" s="90"/>
      <c r="F22" s="89"/>
      <c r="G22" s="90"/>
      <c r="H22" s="89"/>
      <c r="I22" s="90"/>
      <c r="J22" s="89"/>
      <c r="K22" s="90"/>
      <c r="L22" s="95"/>
    </row>
    <row r="23" spans="1:12" ht="16.5">
      <c r="A23" s="74" t="s">
        <v>182</v>
      </c>
      <c r="B23" s="91" t="s">
        <v>183</v>
      </c>
      <c r="C23" s="92">
        <f>SUM(C9:C20)</f>
        <v>0</v>
      </c>
      <c r="D23" s="93"/>
      <c r="E23" s="94"/>
      <c r="F23" s="93"/>
      <c r="G23" s="94"/>
      <c r="H23" s="93"/>
      <c r="I23" s="94"/>
      <c r="J23" s="93"/>
      <c r="K23" s="94"/>
      <c r="L23" s="95"/>
    </row>
    <row r="24" spans="1:12" ht="15.75">
      <c r="A24" s="95"/>
      <c r="B24" s="95"/>
      <c r="C24" s="95"/>
      <c r="D24" s="96"/>
      <c r="E24" s="96"/>
      <c r="F24" s="96"/>
      <c r="G24" s="96"/>
      <c r="H24" s="96"/>
      <c r="I24" s="96"/>
      <c r="J24" s="96"/>
      <c r="K24" s="96"/>
      <c r="L24" s="69"/>
    </row>
    <row r="25" spans="1:12" ht="15">
      <c r="A25" s="69"/>
      <c r="B25" s="69"/>
      <c r="C25" s="69"/>
      <c r="D25" s="97"/>
      <c r="E25" s="97"/>
      <c r="F25" s="97"/>
      <c r="G25" s="97"/>
      <c r="H25" s="97"/>
      <c r="I25" s="97"/>
      <c r="J25" s="97"/>
      <c r="K25" s="97"/>
      <c r="L25" s="69"/>
    </row>
    <row r="26" spans="1:12" ht="15">
      <c r="A26" s="69"/>
      <c r="B26" s="69"/>
      <c r="C26" s="69"/>
      <c r="D26" s="97"/>
      <c r="E26" s="97"/>
      <c r="F26" s="97"/>
      <c r="G26" s="97"/>
      <c r="H26" s="97"/>
      <c r="I26" s="97"/>
      <c r="J26" s="97"/>
      <c r="K26" s="97"/>
      <c r="L26" s="69"/>
    </row>
    <row r="27" spans="1:12" ht="15">
      <c r="A27" s="69"/>
      <c r="B27" s="69"/>
      <c r="C27" s="69"/>
      <c r="D27" s="97"/>
      <c r="E27" s="97"/>
      <c r="F27" s="97"/>
      <c r="G27" s="97"/>
      <c r="H27" s="97"/>
      <c r="I27" s="97"/>
      <c r="J27" s="97"/>
      <c r="K27" s="97"/>
      <c r="L27" s="69"/>
    </row>
    <row r="28" spans="1:12" ht="15">
      <c r="A28" s="69"/>
      <c r="B28" s="69"/>
      <c r="C28" s="69"/>
      <c r="D28" s="97"/>
      <c r="E28" s="97"/>
      <c r="F28" s="97"/>
      <c r="G28" s="97"/>
      <c r="H28" s="97"/>
      <c r="I28" s="97"/>
      <c r="J28" s="97"/>
      <c r="K28" s="97"/>
      <c r="L28" s="69"/>
    </row>
    <row r="29" spans="1:12" ht="15">
      <c r="A29" s="69"/>
      <c r="B29" s="69"/>
      <c r="C29" s="69"/>
      <c r="D29" s="97"/>
      <c r="E29" s="97"/>
      <c r="F29" s="97"/>
      <c r="G29" s="97"/>
      <c r="H29" s="97"/>
      <c r="I29" s="97"/>
      <c r="J29" s="97"/>
      <c r="K29" s="97"/>
      <c r="L29" s="69"/>
    </row>
    <row r="30" spans="1:12" ht="15">
      <c r="A30" s="69"/>
      <c r="B30" s="69"/>
      <c r="C30" s="69"/>
      <c r="D30" s="97"/>
      <c r="E30" s="97"/>
      <c r="F30" s="97"/>
      <c r="G30" s="97"/>
      <c r="H30" s="97"/>
      <c r="I30" s="97"/>
      <c r="J30" s="97"/>
      <c r="K30" s="97"/>
      <c r="L30" s="69"/>
    </row>
    <row r="31" spans="1:12" ht="15">
      <c r="A31" s="69"/>
      <c r="B31" s="69"/>
      <c r="C31" s="69"/>
      <c r="D31" s="97"/>
      <c r="E31" s="97"/>
      <c r="F31" s="97"/>
      <c r="G31" s="97"/>
      <c r="H31" s="97"/>
      <c r="I31" s="97"/>
      <c r="J31" s="97"/>
      <c r="K31" s="97"/>
      <c r="L31" s="69"/>
    </row>
    <row r="32" spans="1:12" ht="15">
      <c r="A32" s="69"/>
      <c r="B32" s="69"/>
      <c r="C32" s="69"/>
      <c r="D32" s="97"/>
      <c r="E32" s="97"/>
      <c r="F32" s="97"/>
      <c r="G32" s="97"/>
      <c r="H32" s="97"/>
      <c r="I32" s="97"/>
      <c r="J32" s="97"/>
      <c r="K32" s="97"/>
      <c r="L32" s="69"/>
    </row>
    <row r="33" spans="1:12" ht="15">
      <c r="A33" s="69"/>
      <c r="B33" s="69"/>
      <c r="C33" s="69"/>
      <c r="D33" s="97"/>
      <c r="E33" s="97"/>
      <c r="F33" s="97"/>
      <c r="G33" s="97"/>
      <c r="H33" s="97"/>
      <c r="I33" s="97"/>
      <c r="J33" s="97"/>
      <c r="K33" s="97"/>
      <c r="L33" s="69"/>
    </row>
  </sheetData>
  <sheetProtection/>
  <mergeCells count="8">
    <mergeCell ref="D4:E4"/>
    <mergeCell ref="F4:G4"/>
    <mergeCell ref="H4:I4"/>
    <mergeCell ref="J4:K4"/>
    <mergeCell ref="D5:E5"/>
    <mergeCell ref="F5:G5"/>
    <mergeCell ref="H5:I5"/>
    <mergeCell ref="J5:K5"/>
  </mergeCells>
  <printOptions horizontalCentered="1"/>
  <pageMargins left="0.3" right="0.57" top="0.9" bottom="0.68" header="0.5" footer="0.5"/>
  <pageSetup fitToHeight="1" fitToWidth="1" horizontalDpi="300" verticalDpi="300" orientation="landscape" paperSize="9" scale="87"/>
  <headerFooter alignWithMargins="0">
    <oddFooter>&amp;L&amp;A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OutlineSymbols="0" zoomScale="85" zoomScaleNormal="85" workbookViewId="0" topLeftCell="A1">
      <pane xSplit="2" ySplit="6" topLeftCell="C7" activePane="bottomRight" state="frozen"/>
      <selection pane="bottomRight" activeCell="N8" sqref="N8"/>
    </sheetView>
  </sheetViews>
  <sheetFormatPr defaultColWidth="12.421875" defaultRowHeight="12.75"/>
  <cols>
    <col min="1" max="2" width="29.140625" style="1" customWidth="1"/>
    <col min="3" max="3" width="8.57421875" style="1" customWidth="1"/>
    <col min="4" max="5" width="12.421875" style="1" customWidth="1"/>
    <col min="6" max="6" width="13.7109375" style="1" customWidth="1"/>
    <col min="7" max="7" width="12.421875" style="1" customWidth="1"/>
    <col min="8" max="8" width="13.7109375" style="1" customWidth="1"/>
    <col min="9" max="9" width="12.421875" style="1" customWidth="1"/>
    <col min="10" max="10" width="15.00390625" style="1" customWidth="1"/>
    <col min="11" max="15" width="12.421875" style="1" customWidth="1"/>
    <col min="16" max="16" width="15.00390625" style="1" customWidth="1"/>
    <col min="17" max="16384" width="12.421875" style="1" customWidth="1"/>
  </cols>
  <sheetData>
    <row r="1" spans="1:256" ht="15.75">
      <c r="A1" s="2" t="s">
        <v>184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">
      <c r="A2" s="5" t="s">
        <v>148</v>
      </c>
      <c r="B2" s="6" t="s">
        <v>149</v>
      </c>
      <c r="C2" s="7" t="e">
        <f>#REF!</f>
        <v>#REF!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>
      <c r="A4" s="8"/>
      <c r="B4" s="9"/>
      <c r="C4" s="10" t="s">
        <v>185</v>
      </c>
      <c r="D4" s="11" t="s">
        <v>186</v>
      </c>
      <c r="E4" s="12" t="s">
        <v>187</v>
      </c>
      <c r="F4" s="10"/>
      <c r="G4" s="12" t="s">
        <v>188</v>
      </c>
      <c r="H4" s="10"/>
      <c r="I4" s="12" t="s">
        <v>189</v>
      </c>
      <c r="J4" s="10"/>
      <c r="K4" s="12" t="s">
        <v>190</v>
      </c>
      <c r="L4" s="10"/>
      <c r="M4" s="12" t="s">
        <v>153</v>
      </c>
      <c r="N4" s="10"/>
      <c r="O4" s="12" t="s">
        <v>154</v>
      </c>
      <c r="P4" s="10"/>
      <c r="Q4" s="6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>
      <c r="A5" s="13"/>
      <c r="B5" s="14"/>
      <c r="C5" s="15" t="s">
        <v>191</v>
      </c>
      <c r="D5" s="16" t="s">
        <v>192</v>
      </c>
      <c r="E5" s="17" t="s">
        <v>193</v>
      </c>
      <c r="F5" s="18"/>
      <c r="G5" s="17" t="s">
        <v>194</v>
      </c>
      <c r="H5" s="18"/>
      <c r="I5" s="17" t="s">
        <v>195</v>
      </c>
      <c r="J5" s="18"/>
      <c r="K5" s="17" t="s">
        <v>196</v>
      </c>
      <c r="L5" s="18"/>
      <c r="M5" s="17" t="s">
        <v>158</v>
      </c>
      <c r="N5" s="18"/>
      <c r="O5" s="17" t="s">
        <v>159</v>
      </c>
      <c r="P5" s="18"/>
      <c r="Q5" s="6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>
      <c r="A6" s="19"/>
      <c r="B6" s="20"/>
      <c r="C6" s="21" t="s">
        <v>197</v>
      </c>
      <c r="D6" s="22"/>
      <c r="E6" s="23" t="s">
        <v>198</v>
      </c>
      <c r="F6" s="23" t="s">
        <v>161</v>
      </c>
      <c r="G6" s="23" t="s">
        <v>198</v>
      </c>
      <c r="H6" s="23" t="s">
        <v>161</v>
      </c>
      <c r="I6" s="23" t="s">
        <v>198</v>
      </c>
      <c r="J6" s="23" t="s">
        <v>161</v>
      </c>
      <c r="K6" s="23" t="s">
        <v>198</v>
      </c>
      <c r="L6" s="23" t="s">
        <v>161</v>
      </c>
      <c r="M6" s="23" t="s">
        <v>198</v>
      </c>
      <c r="N6" s="23" t="s">
        <v>161</v>
      </c>
      <c r="O6" s="23" t="s">
        <v>198</v>
      </c>
      <c r="P6" s="23" t="s">
        <v>161</v>
      </c>
      <c r="Q6" s="6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.75">
      <c r="A7" s="24"/>
      <c r="B7" s="25"/>
      <c r="C7" s="26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60"/>
      <c r="Q7" s="6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>
      <c r="A8" s="30" t="s">
        <v>199</v>
      </c>
      <c r="B8" s="31" t="s">
        <v>200</v>
      </c>
      <c r="C8" s="32"/>
      <c r="D8" s="4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61"/>
      <c r="Q8" s="6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">
      <c r="A9" s="33"/>
      <c r="B9" s="34"/>
      <c r="C9" s="32"/>
      <c r="D9" s="4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61"/>
      <c r="Q9" s="6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">
      <c r="A10" s="13" t="s">
        <v>201</v>
      </c>
      <c r="B10" s="35" t="s">
        <v>202</v>
      </c>
      <c r="C10" s="32"/>
      <c r="D10" s="4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61"/>
      <c r="Q10" s="6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>
      <c r="A11" s="36" t="s">
        <v>203</v>
      </c>
      <c r="B11" s="37" t="s">
        <v>204</v>
      </c>
      <c r="C11" s="38"/>
      <c r="D11" s="39"/>
      <c r="E11" s="40"/>
      <c r="F11" s="41">
        <v>0</v>
      </c>
      <c r="G11" s="40" t="e">
        <f>H11/$C$2</f>
        <v>#REF!</v>
      </c>
      <c r="H11" s="42">
        <f>F11*0.3</f>
        <v>0</v>
      </c>
      <c r="I11" s="40" t="e">
        <f>J11/$C$2</f>
        <v>#REF!</v>
      </c>
      <c r="J11" s="41">
        <v>0</v>
      </c>
      <c r="K11" s="40" t="e">
        <f>L11/$C$2</f>
        <v>#REF!</v>
      </c>
      <c r="L11" s="41">
        <v>0</v>
      </c>
      <c r="M11" s="40" t="e">
        <f>N11/$C$2</f>
        <v>#REF!</v>
      </c>
      <c r="N11" s="41">
        <f>F11*5%</f>
        <v>0</v>
      </c>
      <c r="O11" s="40" t="e">
        <f>E11+G11+I11+K11+M11</f>
        <v>#REF!</v>
      </c>
      <c r="P11" s="62">
        <f>F11+H11+J11+L11+N11</f>
        <v>0</v>
      </c>
      <c r="Q11" s="66"/>
      <c r="R11" s="44"/>
      <c r="S11" s="4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>
      <c r="A12" s="36" t="s">
        <v>205</v>
      </c>
      <c r="B12" s="37" t="s">
        <v>206</v>
      </c>
      <c r="C12" s="38">
        <v>0</v>
      </c>
      <c r="D12" s="39"/>
      <c r="E12" s="40"/>
      <c r="F12" s="41"/>
      <c r="G12" s="40"/>
      <c r="H12" s="42"/>
      <c r="I12" s="40"/>
      <c r="J12" s="41"/>
      <c r="K12" s="40"/>
      <c r="L12" s="41">
        <v>0</v>
      </c>
      <c r="M12" s="40"/>
      <c r="N12" s="41"/>
      <c r="O12" s="40"/>
      <c r="P12" s="62"/>
      <c r="Q12" s="66"/>
      <c r="R12" s="44"/>
      <c r="S12" s="4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>
      <c r="A13" s="36"/>
      <c r="B13" s="37"/>
      <c r="C13" s="38"/>
      <c r="D13" s="39"/>
      <c r="E13" s="40" t="s">
        <v>207</v>
      </c>
      <c r="F13" s="41" t="s">
        <v>207</v>
      </c>
      <c r="G13" s="40" t="s">
        <v>207</v>
      </c>
      <c r="H13" s="42" t="s">
        <v>207</v>
      </c>
      <c r="I13" s="40" t="s">
        <v>207</v>
      </c>
      <c r="J13" s="41" t="s">
        <v>207</v>
      </c>
      <c r="K13" s="40" t="s">
        <v>207</v>
      </c>
      <c r="L13" s="41" t="s">
        <v>207</v>
      </c>
      <c r="M13" s="40" t="s">
        <v>207</v>
      </c>
      <c r="N13" s="41" t="s">
        <v>207</v>
      </c>
      <c r="O13" s="40" t="s">
        <v>207</v>
      </c>
      <c r="P13" s="62" t="s">
        <v>207</v>
      </c>
      <c r="Q13" s="66"/>
      <c r="R13" s="44"/>
      <c r="S13" s="4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5">
      <c r="A14" s="36" t="s">
        <v>208</v>
      </c>
      <c r="B14" s="37" t="s">
        <v>209</v>
      </c>
      <c r="C14" s="32">
        <f aca="true" t="shared" si="0" ref="C14:P14">SUM(C11:C13)</f>
        <v>0</v>
      </c>
      <c r="D14" s="4"/>
      <c r="E14" s="40">
        <f t="shared" si="0"/>
        <v>0</v>
      </c>
      <c r="F14" s="42">
        <f t="shared" si="0"/>
        <v>0</v>
      </c>
      <c r="G14" s="40" t="e">
        <f t="shared" si="0"/>
        <v>#REF!</v>
      </c>
      <c r="H14" s="42">
        <f t="shared" si="0"/>
        <v>0</v>
      </c>
      <c r="I14" s="40" t="e">
        <f t="shared" si="0"/>
        <v>#REF!</v>
      </c>
      <c r="J14" s="42">
        <f t="shared" si="0"/>
        <v>0</v>
      </c>
      <c r="K14" s="40" t="e">
        <f t="shared" si="0"/>
        <v>#REF!</v>
      </c>
      <c r="L14" s="42">
        <f t="shared" si="0"/>
        <v>0</v>
      </c>
      <c r="M14" s="40" t="e">
        <f t="shared" si="0"/>
        <v>#REF!</v>
      </c>
      <c r="N14" s="42">
        <f t="shared" si="0"/>
        <v>0</v>
      </c>
      <c r="O14" s="40" t="e">
        <f t="shared" si="0"/>
        <v>#REF!</v>
      </c>
      <c r="P14" s="62">
        <f t="shared" si="0"/>
        <v>0</v>
      </c>
      <c r="Q14" s="66"/>
      <c r="R14" s="44"/>
      <c r="S14" s="4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">
      <c r="A15" s="36"/>
      <c r="B15" s="37"/>
      <c r="C15" s="32"/>
      <c r="D15" s="4"/>
      <c r="E15" s="40"/>
      <c r="F15" s="42"/>
      <c r="G15" s="40"/>
      <c r="H15" s="42"/>
      <c r="I15" s="40"/>
      <c r="J15" s="42"/>
      <c r="K15" s="40"/>
      <c r="L15" s="42"/>
      <c r="M15" s="40"/>
      <c r="N15" s="42"/>
      <c r="O15" s="40"/>
      <c r="P15" s="62"/>
      <c r="Q15" s="66"/>
      <c r="R15" s="44"/>
      <c r="S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">
      <c r="A16" s="36"/>
      <c r="B16" s="37"/>
      <c r="C16" s="32"/>
      <c r="D16" s="4"/>
      <c r="E16" s="40"/>
      <c r="F16" s="42"/>
      <c r="G16" s="40"/>
      <c r="H16" s="42"/>
      <c r="I16" s="40"/>
      <c r="J16" s="42"/>
      <c r="K16" s="40"/>
      <c r="L16" s="42"/>
      <c r="M16" s="40"/>
      <c r="N16" s="42"/>
      <c r="O16" s="40"/>
      <c r="P16" s="62"/>
      <c r="Q16" s="66"/>
      <c r="R16" s="44"/>
      <c r="S16" s="4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">
      <c r="A17" s="13" t="s">
        <v>210</v>
      </c>
      <c r="B17" s="35" t="s">
        <v>211</v>
      </c>
      <c r="C17" s="32"/>
      <c r="D17" s="4"/>
      <c r="E17" s="40"/>
      <c r="F17" s="42"/>
      <c r="G17" s="40"/>
      <c r="H17" s="42"/>
      <c r="I17" s="40"/>
      <c r="J17" s="42"/>
      <c r="K17" s="40"/>
      <c r="L17" s="42"/>
      <c r="M17" s="40"/>
      <c r="N17" s="42"/>
      <c r="O17" s="40"/>
      <c r="P17" s="62"/>
      <c r="Q17" s="66"/>
      <c r="R17" s="44"/>
      <c r="S17" s="4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5">
      <c r="A18" s="36" t="s">
        <v>212</v>
      </c>
      <c r="B18" s="37" t="s">
        <v>213</v>
      </c>
      <c r="C18" s="38">
        <v>0</v>
      </c>
      <c r="D18" s="39">
        <v>0</v>
      </c>
      <c r="E18" s="40" t="e">
        <f>F18/$C$2</f>
        <v>#REF!</v>
      </c>
      <c r="F18" s="41">
        <v>0</v>
      </c>
      <c r="G18" s="40" t="e">
        <f>H18/$C$2</f>
        <v>#REF!</v>
      </c>
      <c r="H18" s="42">
        <f>F18*0.3</f>
        <v>0</v>
      </c>
      <c r="I18" s="40" t="e">
        <f>J18/$C$2</f>
        <v>#REF!</v>
      </c>
      <c r="J18" s="41">
        <v>0</v>
      </c>
      <c r="K18" s="40" t="e">
        <f>L18/$C$2</f>
        <v>#REF!</v>
      </c>
      <c r="L18" s="41">
        <f>100*D18*7*C18</f>
        <v>0</v>
      </c>
      <c r="M18" s="40" t="e">
        <f>N18/$C$2</f>
        <v>#REF!</v>
      </c>
      <c r="N18" s="41">
        <f>800*C18*D18/4</f>
        <v>0</v>
      </c>
      <c r="O18" s="40" t="e">
        <f>E18+G18+I18+K18+M18</f>
        <v>#REF!</v>
      </c>
      <c r="P18" s="62">
        <f>F18+H18+J18+L18+N18</f>
        <v>0</v>
      </c>
      <c r="Q18" s="66"/>
      <c r="R18" s="44"/>
      <c r="S18" s="4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">
      <c r="A19" s="36" t="s">
        <v>214</v>
      </c>
      <c r="B19" s="37" t="s">
        <v>215</v>
      </c>
      <c r="C19" s="38">
        <v>0</v>
      </c>
      <c r="D19" s="39">
        <v>0</v>
      </c>
      <c r="E19" s="40" t="e">
        <f>F19/$C$2</f>
        <v>#REF!</v>
      </c>
      <c r="F19" s="41">
        <v>0</v>
      </c>
      <c r="G19" s="40" t="e">
        <f>H19/$C$2</f>
        <v>#REF!</v>
      </c>
      <c r="H19" s="42">
        <f>F19*0.3</f>
        <v>0</v>
      </c>
      <c r="I19" s="40" t="e">
        <f>J19/$C$2</f>
        <v>#REF!</v>
      </c>
      <c r="J19" s="41">
        <v>0</v>
      </c>
      <c r="K19" s="40" t="e">
        <f>L19/$C$2</f>
        <v>#REF!</v>
      </c>
      <c r="L19" s="41">
        <f>100*D19*7*C19</f>
        <v>0</v>
      </c>
      <c r="M19" s="40" t="e">
        <f>N19/$C$2</f>
        <v>#REF!</v>
      </c>
      <c r="N19" s="41">
        <f>800*C19*D19/4</f>
        <v>0</v>
      </c>
      <c r="O19" s="40" t="e">
        <f>E19+G19+I19+K19+M19</f>
        <v>#REF!</v>
      </c>
      <c r="P19" s="62">
        <f>F19+H19+J19+L19+N19</f>
        <v>0</v>
      </c>
      <c r="Q19" s="66"/>
      <c r="R19" s="44"/>
      <c r="S19" s="4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">
      <c r="A20" s="36" t="s">
        <v>216</v>
      </c>
      <c r="B20" s="37" t="s">
        <v>217</v>
      </c>
      <c r="C20" s="38"/>
      <c r="D20" s="39"/>
      <c r="E20" s="40"/>
      <c r="F20" s="41"/>
      <c r="G20" s="40"/>
      <c r="H20" s="42"/>
      <c r="I20" s="40"/>
      <c r="J20" s="41"/>
      <c r="K20" s="40"/>
      <c r="L20" s="41"/>
      <c r="M20" s="40"/>
      <c r="N20" s="41"/>
      <c r="O20" s="40"/>
      <c r="P20" s="62"/>
      <c r="Q20" s="66"/>
      <c r="R20" s="44"/>
      <c r="S20" s="4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5">
      <c r="A21" s="36" t="s">
        <v>218</v>
      </c>
      <c r="B21" s="37" t="s">
        <v>219</v>
      </c>
      <c r="C21" s="38">
        <v>0</v>
      </c>
      <c r="D21" s="39">
        <v>0</v>
      </c>
      <c r="E21" s="40" t="e">
        <f>F21/$C$2</f>
        <v>#REF!</v>
      </c>
      <c r="F21" s="41">
        <v>0</v>
      </c>
      <c r="G21" s="40" t="e">
        <f>H21/$C$2</f>
        <v>#REF!</v>
      </c>
      <c r="H21" s="42">
        <f>F21*0.3</f>
        <v>0</v>
      </c>
      <c r="I21" s="40" t="e">
        <f>J21/$C$2</f>
        <v>#REF!</v>
      </c>
      <c r="J21" s="41">
        <v>0</v>
      </c>
      <c r="K21" s="40" t="e">
        <f>L21/$C$2</f>
        <v>#REF!</v>
      </c>
      <c r="L21" s="41">
        <f>100*D21*7*C21</f>
        <v>0</v>
      </c>
      <c r="M21" s="40" t="e">
        <f>N21/$C$2</f>
        <v>#REF!</v>
      </c>
      <c r="N21" s="41">
        <f>800*C21*D21/4</f>
        <v>0</v>
      </c>
      <c r="O21" s="40" t="e">
        <f>E21+G21+I21+K21+M21</f>
        <v>#REF!</v>
      </c>
      <c r="P21" s="62">
        <f>F21+H21+J21+L21+N21</f>
        <v>0</v>
      </c>
      <c r="Q21" s="66"/>
      <c r="R21" s="44"/>
      <c r="S21" s="4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">
      <c r="A22" s="36" t="s">
        <v>220</v>
      </c>
      <c r="B22" s="37" t="s">
        <v>221</v>
      </c>
      <c r="C22" s="38"/>
      <c r="D22" s="39"/>
      <c r="E22" s="40"/>
      <c r="F22" s="41"/>
      <c r="G22" s="40"/>
      <c r="H22" s="42"/>
      <c r="I22" s="40"/>
      <c r="J22" s="41"/>
      <c r="K22" s="40"/>
      <c r="L22" s="41"/>
      <c r="M22" s="40"/>
      <c r="N22" s="41"/>
      <c r="O22" s="40"/>
      <c r="P22" s="62"/>
      <c r="Q22" s="66"/>
      <c r="R22" s="44"/>
      <c r="S22" s="4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5">
      <c r="A23" s="36"/>
      <c r="B23" s="37"/>
      <c r="C23" s="38"/>
      <c r="D23" s="39"/>
      <c r="E23" s="40"/>
      <c r="F23" s="41"/>
      <c r="G23" s="40"/>
      <c r="H23" s="42"/>
      <c r="I23" s="40"/>
      <c r="J23" s="41"/>
      <c r="K23" s="40"/>
      <c r="L23" s="41"/>
      <c r="M23" s="40"/>
      <c r="N23" s="41"/>
      <c r="O23" s="40"/>
      <c r="P23" s="62"/>
      <c r="Q23" s="66"/>
      <c r="R23" s="44"/>
      <c r="S23" s="4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>
      <c r="A24" s="36" t="s">
        <v>222</v>
      </c>
      <c r="B24" s="37" t="s">
        <v>223</v>
      </c>
      <c r="C24" s="43">
        <f aca="true" t="shared" si="1" ref="C24:P24">SUM(C18:C22)</f>
        <v>0</v>
      </c>
      <c r="D24" s="44"/>
      <c r="E24" s="40" t="e">
        <f t="shared" si="1"/>
        <v>#REF!</v>
      </c>
      <c r="F24" s="42">
        <f t="shared" si="1"/>
        <v>0</v>
      </c>
      <c r="G24" s="40" t="e">
        <f t="shared" si="1"/>
        <v>#REF!</v>
      </c>
      <c r="H24" s="42">
        <f t="shared" si="1"/>
        <v>0</v>
      </c>
      <c r="I24" s="40" t="e">
        <f t="shared" si="1"/>
        <v>#REF!</v>
      </c>
      <c r="J24" s="42">
        <f t="shared" si="1"/>
        <v>0</v>
      </c>
      <c r="K24" s="40" t="e">
        <f t="shared" si="1"/>
        <v>#REF!</v>
      </c>
      <c r="L24" s="42">
        <f t="shared" si="1"/>
        <v>0</v>
      </c>
      <c r="M24" s="40" t="e">
        <f t="shared" si="1"/>
        <v>#REF!</v>
      </c>
      <c r="N24" s="42">
        <f t="shared" si="1"/>
        <v>0</v>
      </c>
      <c r="O24" s="40" t="e">
        <f t="shared" si="1"/>
        <v>#REF!</v>
      </c>
      <c r="P24" s="62">
        <f t="shared" si="1"/>
        <v>0</v>
      </c>
      <c r="Q24" s="66"/>
      <c r="R24" s="44"/>
      <c r="S24" s="4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>
      <c r="A25" s="36"/>
      <c r="B25" s="37"/>
      <c r="C25" s="32"/>
      <c r="D25" s="4"/>
      <c r="E25" s="40"/>
      <c r="F25" s="42"/>
      <c r="G25" s="40"/>
      <c r="H25" s="42"/>
      <c r="I25" s="40"/>
      <c r="J25" s="42"/>
      <c r="K25" s="40"/>
      <c r="L25" s="42"/>
      <c r="M25" s="40"/>
      <c r="N25" s="42"/>
      <c r="O25" s="40"/>
      <c r="P25" s="62"/>
      <c r="Q25" s="66"/>
      <c r="R25" s="44"/>
      <c r="S25" s="4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">
      <c r="A26" s="36"/>
      <c r="B26" s="37"/>
      <c r="C26" s="32"/>
      <c r="D26" s="4"/>
      <c r="E26" s="40"/>
      <c r="F26" s="42"/>
      <c r="G26" s="40"/>
      <c r="H26" s="42"/>
      <c r="I26" s="40"/>
      <c r="J26" s="42"/>
      <c r="K26" s="40"/>
      <c r="L26" s="42"/>
      <c r="M26" s="40"/>
      <c r="N26" s="42"/>
      <c r="O26" s="40"/>
      <c r="P26" s="62"/>
      <c r="Q26" s="66"/>
      <c r="R26" s="44"/>
      <c r="S26" s="4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">
      <c r="A27" s="13" t="s">
        <v>224</v>
      </c>
      <c r="B27" s="35" t="s">
        <v>225</v>
      </c>
      <c r="C27" s="32"/>
      <c r="D27" s="4"/>
      <c r="E27" s="40"/>
      <c r="F27" s="42"/>
      <c r="G27" s="40"/>
      <c r="H27" s="42"/>
      <c r="I27" s="40"/>
      <c r="J27" s="42"/>
      <c r="K27" s="40"/>
      <c r="L27" s="42"/>
      <c r="M27" s="40"/>
      <c r="N27" s="42"/>
      <c r="O27" s="40"/>
      <c r="P27" s="62"/>
      <c r="Q27" s="66"/>
      <c r="R27" s="44"/>
      <c r="S27" s="4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">
      <c r="A28" s="36" t="s">
        <v>226</v>
      </c>
      <c r="B28" s="37" t="s">
        <v>227</v>
      </c>
      <c r="C28" s="38">
        <v>0</v>
      </c>
      <c r="D28" s="39">
        <v>0</v>
      </c>
      <c r="E28" s="40" t="e">
        <f>F28/$C$2</f>
        <v>#REF!</v>
      </c>
      <c r="F28" s="41">
        <v>0</v>
      </c>
      <c r="G28" s="40" t="e">
        <f>H28/$C$2</f>
        <v>#REF!</v>
      </c>
      <c r="H28" s="42">
        <f>F28*0.3</f>
        <v>0</v>
      </c>
      <c r="I28" s="40" t="e">
        <f>J28/$C$2</f>
        <v>#REF!</v>
      </c>
      <c r="J28" s="41">
        <v>0</v>
      </c>
      <c r="K28" s="40" t="e">
        <f>L28/$C$2</f>
        <v>#REF!</v>
      </c>
      <c r="L28" s="41">
        <f>100*D28*7*C28</f>
        <v>0</v>
      </c>
      <c r="M28" s="40" t="e">
        <f>N28/$C$2</f>
        <v>#REF!</v>
      </c>
      <c r="N28" s="41">
        <f>800*C28*D28/4</f>
        <v>0</v>
      </c>
      <c r="O28" s="40" t="e">
        <f>E28+G28+I28+K28+M28</f>
        <v>#REF!</v>
      </c>
      <c r="P28" s="62">
        <f>F28+H28+J28+L28+N28</f>
        <v>0</v>
      </c>
      <c r="Q28" s="66"/>
      <c r="R28" s="44"/>
      <c r="S28" s="4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">
      <c r="A29" s="36" t="s">
        <v>203</v>
      </c>
      <c r="B29" s="37" t="s">
        <v>204</v>
      </c>
      <c r="C29" s="38"/>
      <c r="D29" s="39"/>
      <c r="E29" s="40" t="e">
        <f>F29/$C$2</f>
        <v>#REF!</v>
      </c>
      <c r="F29" s="41">
        <v>0</v>
      </c>
      <c r="G29" s="40" t="e">
        <f>H29/$C$2</f>
        <v>#REF!</v>
      </c>
      <c r="H29" s="42">
        <f>F29*0.3</f>
        <v>0</v>
      </c>
      <c r="I29" s="40" t="e">
        <f>J29/$C$2</f>
        <v>#REF!</v>
      </c>
      <c r="J29" s="41">
        <v>0</v>
      </c>
      <c r="K29" s="40" t="e">
        <f>L29/$C$2</f>
        <v>#REF!</v>
      </c>
      <c r="L29" s="41">
        <v>0</v>
      </c>
      <c r="M29" s="40" t="e">
        <f>N29/$C$2</f>
        <v>#REF!</v>
      </c>
      <c r="N29" s="41">
        <f>F29*5%</f>
        <v>0</v>
      </c>
      <c r="O29" s="40" t="e">
        <f>E29+G29+I29+K29+M29</f>
        <v>#REF!</v>
      </c>
      <c r="P29" s="62">
        <f>F29+H29+J29+L29+N29</f>
        <v>0</v>
      </c>
      <c r="Q29" s="66"/>
      <c r="R29" s="44"/>
      <c r="S29" s="4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">
      <c r="A30" s="36" t="s">
        <v>228</v>
      </c>
      <c r="B30" s="37" t="s">
        <v>229</v>
      </c>
      <c r="C30" s="38"/>
      <c r="D30" s="39"/>
      <c r="E30" s="40"/>
      <c r="F30" s="41"/>
      <c r="G30" s="40"/>
      <c r="H30" s="42"/>
      <c r="I30" s="40"/>
      <c r="J30" s="41"/>
      <c r="K30" s="40"/>
      <c r="L30" s="41"/>
      <c r="M30" s="40"/>
      <c r="N30" s="41"/>
      <c r="O30" s="40"/>
      <c r="P30" s="62"/>
      <c r="Q30" s="66"/>
      <c r="R30" s="44"/>
      <c r="S30" s="4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">
      <c r="A31" s="36" t="s">
        <v>230</v>
      </c>
      <c r="B31" s="37" t="s">
        <v>231</v>
      </c>
      <c r="C31" s="38"/>
      <c r="D31" s="39"/>
      <c r="E31" s="40"/>
      <c r="F31" s="41"/>
      <c r="G31" s="40"/>
      <c r="H31" s="42"/>
      <c r="I31" s="40"/>
      <c r="J31" s="41"/>
      <c r="K31" s="40"/>
      <c r="L31" s="41"/>
      <c r="M31" s="40"/>
      <c r="N31" s="41"/>
      <c r="O31" s="40"/>
      <c r="P31" s="62"/>
      <c r="Q31" s="66"/>
      <c r="R31" s="44"/>
      <c r="S31" s="4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">
      <c r="A32" s="36"/>
      <c r="B32" s="37"/>
      <c r="C32" s="32"/>
      <c r="D32" s="4"/>
      <c r="E32" s="40"/>
      <c r="F32" s="42"/>
      <c r="G32" s="40"/>
      <c r="H32" s="42"/>
      <c r="I32" s="40"/>
      <c r="J32" s="42"/>
      <c r="K32" s="40"/>
      <c r="L32" s="42"/>
      <c r="M32" s="40"/>
      <c r="N32" s="42"/>
      <c r="O32" s="40"/>
      <c r="P32" s="62"/>
      <c r="Q32" s="66"/>
      <c r="R32" s="44"/>
      <c r="S32" s="4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">
      <c r="A33" s="36" t="s">
        <v>232</v>
      </c>
      <c r="B33" s="37" t="s">
        <v>233</v>
      </c>
      <c r="C33" s="43">
        <f>SUM(C28:C31)</f>
        <v>0</v>
      </c>
      <c r="D33" s="44"/>
      <c r="E33" s="40" t="e">
        <f aca="true" t="shared" si="2" ref="E33:P33">SUM(E28:E31)</f>
        <v>#REF!</v>
      </c>
      <c r="F33" s="42">
        <f t="shared" si="2"/>
        <v>0</v>
      </c>
      <c r="G33" s="40" t="e">
        <f t="shared" si="2"/>
        <v>#REF!</v>
      </c>
      <c r="H33" s="42">
        <f t="shared" si="2"/>
        <v>0</v>
      </c>
      <c r="I33" s="40" t="e">
        <f t="shared" si="2"/>
        <v>#REF!</v>
      </c>
      <c r="J33" s="42">
        <f t="shared" si="2"/>
        <v>0</v>
      </c>
      <c r="K33" s="40" t="e">
        <f t="shared" si="2"/>
        <v>#REF!</v>
      </c>
      <c r="L33" s="42">
        <f t="shared" si="2"/>
        <v>0</v>
      </c>
      <c r="M33" s="40" t="e">
        <f t="shared" si="2"/>
        <v>#REF!</v>
      </c>
      <c r="N33" s="42">
        <f t="shared" si="2"/>
        <v>0</v>
      </c>
      <c r="O33" s="40" t="e">
        <f t="shared" si="2"/>
        <v>#REF!</v>
      </c>
      <c r="P33" s="62">
        <f t="shared" si="2"/>
        <v>0</v>
      </c>
      <c r="Q33" s="66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15">
      <c r="A34" s="36"/>
      <c r="B34" s="37"/>
      <c r="C34" s="43"/>
      <c r="D34" s="44"/>
      <c r="E34" s="40"/>
      <c r="F34" s="42"/>
      <c r="G34" s="40"/>
      <c r="H34" s="42"/>
      <c r="I34" s="40"/>
      <c r="J34" s="42"/>
      <c r="K34" s="40"/>
      <c r="L34" s="42"/>
      <c r="M34" s="40"/>
      <c r="N34" s="42"/>
      <c r="O34" s="40"/>
      <c r="P34" s="62"/>
      <c r="Q34" s="66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15">
      <c r="A35" s="36"/>
      <c r="B35" s="37"/>
      <c r="C35" s="43"/>
      <c r="D35" s="44"/>
      <c r="E35" s="40"/>
      <c r="F35" s="42"/>
      <c r="G35" s="40"/>
      <c r="H35" s="42"/>
      <c r="I35" s="40"/>
      <c r="J35" s="42"/>
      <c r="K35" s="40"/>
      <c r="L35" s="42"/>
      <c r="M35" s="40"/>
      <c r="N35" s="42"/>
      <c r="O35" s="40"/>
      <c r="P35" s="62"/>
      <c r="Q35" s="66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ht="15">
      <c r="A36" s="13" t="s">
        <v>234</v>
      </c>
      <c r="B36" s="35" t="s">
        <v>94</v>
      </c>
      <c r="C36" s="32"/>
      <c r="D36" s="4"/>
      <c r="E36" s="40"/>
      <c r="F36" s="42"/>
      <c r="G36" s="40"/>
      <c r="H36" s="42"/>
      <c r="I36" s="40"/>
      <c r="J36" s="42"/>
      <c r="K36" s="40"/>
      <c r="L36" s="42"/>
      <c r="M36" s="40"/>
      <c r="N36" s="42"/>
      <c r="O36" s="40"/>
      <c r="P36" s="62"/>
      <c r="Q36" s="66"/>
      <c r="R36" s="44"/>
      <c r="S36" s="4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">
      <c r="A37" s="36" t="s">
        <v>235</v>
      </c>
      <c r="B37" s="37" t="s">
        <v>236</v>
      </c>
      <c r="C37" s="38">
        <v>0</v>
      </c>
      <c r="D37" s="39">
        <v>0</v>
      </c>
      <c r="E37" s="40" t="e">
        <f>F37/$C$2</f>
        <v>#REF!</v>
      </c>
      <c r="F37" s="41">
        <v>0</v>
      </c>
      <c r="G37" s="40" t="e">
        <f>H37/$C$2</f>
        <v>#REF!</v>
      </c>
      <c r="H37" s="42">
        <f>F37*0.3</f>
        <v>0</v>
      </c>
      <c r="I37" s="40" t="e">
        <f>J37/$C$2</f>
        <v>#REF!</v>
      </c>
      <c r="J37" s="41">
        <v>0</v>
      </c>
      <c r="K37" s="40" t="e">
        <f>L37/$C$2</f>
        <v>#REF!</v>
      </c>
      <c r="L37" s="41">
        <f>100*D37*7*C37</f>
        <v>0</v>
      </c>
      <c r="M37" s="40" t="e">
        <f>N37/$C$2</f>
        <v>#REF!</v>
      </c>
      <c r="N37" s="41">
        <f>800*C37*D37/4</f>
        <v>0</v>
      </c>
      <c r="O37" s="40" t="e">
        <f>E37+G37+I37+K37+M37</f>
        <v>#REF!</v>
      </c>
      <c r="P37" s="62">
        <f>F37+H37+J37+L37+N37</f>
        <v>0</v>
      </c>
      <c r="Q37" s="66"/>
      <c r="R37" s="44"/>
      <c r="S37" s="4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5">
      <c r="A38" s="36"/>
      <c r="B38" s="37"/>
      <c r="C38" s="32"/>
      <c r="D38" s="4"/>
      <c r="E38" s="40"/>
      <c r="F38" s="42"/>
      <c r="G38" s="40"/>
      <c r="H38" s="42"/>
      <c r="I38" s="40"/>
      <c r="J38" s="42"/>
      <c r="K38" s="40"/>
      <c r="L38" s="42"/>
      <c r="M38" s="40"/>
      <c r="N38" s="42"/>
      <c r="O38" s="40"/>
      <c r="P38" s="62"/>
      <c r="Q38" s="66"/>
      <c r="R38" s="44"/>
      <c r="S38" s="4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">
      <c r="A39" s="36" t="s">
        <v>237</v>
      </c>
      <c r="B39" s="37" t="s">
        <v>238</v>
      </c>
      <c r="C39" s="43">
        <f>SUM(C37:C37)</f>
        <v>0</v>
      </c>
      <c r="D39" s="44"/>
      <c r="E39" s="40" t="e">
        <f aca="true" t="shared" si="3" ref="E39:P39">SUM(E37:E37)</f>
        <v>#REF!</v>
      </c>
      <c r="F39" s="42">
        <f t="shared" si="3"/>
        <v>0</v>
      </c>
      <c r="G39" s="40" t="e">
        <f t="shared" si="3"/>
        <v>#REF!</v>
      </c>
      <c r="H39" s="42">
        <f t="shared" si="3"/>
        <v>0</v>
      </c>
      <c r="I39" s="40" t="e">
        <f t="shared" si="3"/>
        <v>#REF!</v>
      </c>
      <c r="J39" s="42">
        <f t="shared" si="3"/>
        <v>0</v>
      </c>
      <c r="K39" s="40" t="e">
        <f t="shared" si="3"/>
        <v>#REF!</v>
      </c>
      <c r="L39" s="42">
        <f t="shared" si="3"/>
        <v>0</v>
      </c>
      <c r="M39" s="40" t="e">
        <f t="shared" si="3"/>
        <v>#REF!</v>
      </c>
      <c r="N39" s="42">
        <f t="shared" si="3"/>
        <v>0</v>
      </c>
      <c r="O39" s="40" t="e">
        <f t="shared" si="3"/>
        <v>#REF!</v>
      </c>
      <c r="P39" s="62">
        <f t="shared" si="3"/>
        <v>0</v>
      </c>
      <c r="Q39" s="66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15">
      <c r="A40" s="36"/>
      <c r="B40" s="37"/>
      <c r="C40" s="43"/>
      <c r="D40" s="44"/>
      <c r="E40" s="40"/>
      <c r="F40" s="42"/>
      <c r="G40" s="40"/>
      <c r="H40" s="42"/>
      <c r="I40" s="40"/>
      <c r="J40" s="42"/>
      <c r="K40" s="40"/>
      <c r="L40" s="42"/>
      <c r="M40" s="40"/>
      <c r="N40" s="42"/>
      <c r="O40" s="40"/>
      <c r="P40" s="62"/>
      <c r="Q40" s="66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ht="15">
      <c r="A41" s="36"/>
      <c r="B41" s="37"/>
      <c r="C41" s="43"/>
      <c r="D41" s="44"/>
      <c r="E41" s="40"/>
      <c r="F41" s="42"/>
      <c r="G41" s="40"/>
      <c r="H41" s="42"/>
      <c r="I41" s="40"/>
      <c r="J41" s="42"/>
      <c r="K41" s="40"/>
      <c r="L41" s="42"/>
      <c r="M41" s="40"/>
      <c r="N41" s="42"/>
      <c r="O41" s="40"/>
      <c r="P41" s="62"/>
      <c r="Q41" s="66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15">
      <c r="A42" s="13" t="s">
        <v>239</v>
      </c>
      <c r="B42" s="35" t="s">
        <v>240</v>
      </c>
      <c r="C42" s="32"/>
      <c r="D42" s="4"/>
      <c r="E42" s="40"/>
      <c r="F42" s="42"/>
      <c r="G42" s="40"/>
      <c r="H42" s="42"/>
      <c r="I42" s="40"/>
      <c r="J42" s="42"/>
      <c r="K42" s="40"/>
      <c r="L42" s="42"/>
      <c r="M42" s="40"/>
      <c r="N42" s="42"/>
      <c r="O42" s="40"/>
      <c r="P42" s="62"/>
      <c r="Q42" s="66"/>
      <c r="R42" s="44"/>
      <c r="S42" s="4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5">
      <c r="A43" s="36" t="s">
        <v>241</v>
      </c>
      <c r="B43" s="37" t="s">
        <v>242</v>
      </c>
      <c r="C43" s="38"/>
      <c r="D43" s="39"/>
      <c r="E43" s="40"/>
      <c r="F43" s="41"/>
      <c r="G43" s="40"/>
      <c r="H43" s="42"/>
      <c r="I43" s="40"/>
      <c r="J43" s="41"/>
      <c r="K43" s="40"/>
      <c r="L43" s="41"/>
      <c r="M43" s="40"/>
      <c r="N43" s="41"/>
      <c r="O43" s="40"/>
      <c r="P43" s="62"/>
      <c r="Q43" s="66"/>
      <c r="R43" s="44"/>
      <c r="S43" s="4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5">
      <c r="A44" s="36" t="s">
        <v>178</v>
      </c>
      <c r="B44" s="35" t="s">
        <v>179</v>
      </c>
      <c r="C44" s="38">
        <v>0</v>
      </c>
      <c r="D44" s="39">
        <v>0</v>
      </c>
      <c r="E44" s="40" t="e">
        <f>F44/$C$2</f>
        <v>#REF!</v>
      </c>
      <c r="F44" s="41">
        <v>0</v>
      </c>
      <c r="G44" s="40" t="e">
        <f>H44/$C$2</f>
        <v>#REF!</v>
      </c>
      <c r="H44" s="42">
        <f>F44*0.3</f>
        <v>0</v>
      </c>
      <c r="I44" s="40" t="e">
        <f>J44/$C$2</f>
        <v>#REF!</v>
      </c>
      <c r="J44" s="41">
        <v>0</v>
      </c>
      <c r="K44" s="40" t="e">
        <f>L44/$C$2</f>
        <v>#REF!</v>
      </c>
      <c r="L44" s="41">
        <f>100*D44*7*C44</f>
        <v>0</v>
      </c>
      <c r="M44" s="40" t="e">
        <f>N44/$C$2</f>
        <v>#REF!</v>
      </c>
      <c r="N44" s="41">
        <f>800*C44*D44/4</f>
        <v>0</v>
      </c>
      <c r="O44" s="40" t="e">
        <f>E44+G44+I44+K44+M44</f>
        <v>#REF!</v>
      </c>
      <c r="P44" s="62">
        <f>F44+H44+J44+L44+N44</f>
        <v>0</v>
      </c>
      <c r="Q44" s="66"/>
      <c r="R44" s="44"/>
      <c r="S44" s="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5">
      <c r="A45" s="36"/>
      <c r="B45" s="37"/>
      <c r="C45" s="32"/>
      <c r="D45" s="4"/>
      <c r="E45" s="40"/>
      <c r="F45" s="42"/>
      <c r="G45" s="40"/>
      <c r="H45" s="42"/>
      <c r="I45" s="40"/>
      <c r="J45" s="42"/>
      <c r="K45" s="40"/>
      <c r="L45" s="42"/>
      <c r="M45" s="40"/>
      <c r="N45" s="42"/>
      <c r="O45" s="40"/>
      <c r="P45" s="62"/>
      <c r="Q45" s="66"/>
      <c r="R45" s="44"/>
      <c r="S45" s="4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5">
      <c r="A46" s="36" t="s">
        <v>243</v>
      </c>
      <c r="B46" s="37" t="s">
        <v>244</v>
      </c>
      <c r="C46" s="43">
        <f>SUM(C43:C44)</f>
        <v>0</v>
      </c>
      <c r="D46" s="44"/>
      <c r="E46" s="40" t="e">
        <f>SUM(E43:E44)</f>
        <v>#REF!</v>
      </c>
      <c r="F46" s="45">
        <f aca="true" t="shared" si="4" ref="F46:P46">SUM(F43:F44)</f>
        <v>0</v>
      </c>
      <c r="G46" s="40" t="e">
        <f t="shared" si="4"/>
        <v>#REF!</v>
      </c>
      <c r="H46" s="45">
        <f t="shared" si="4"/>
        <v>0</v>
      </c>
      <c r="I46" s="40" t="e">
        <f t="shared" si="4"/>
        <v>#REF!</v>
      </c>
      <c r="J46" s="45">
        <f t="shared" si="4"/>
        <v>0</v>
      </c>
      <c r="K46" s="40" t="e">
        <f t="shared" si="4"/>
        <v>#REF!</v>
      </c>
      <c r="L46" s="45">
        <f t="shared" si="4"/>
        <v>0</v>
      </c>
      <c r="M46" s="40" t="e">
        <f t="shared" si="4"/>
        <v>#REF!</v>
      </c>
      <c r="N46" s="45">
        <f t="shared" si="4"/>
        <v>0</v>
      </c>
      <c r="O46" s="40" t="e">
        <f t="shared" si="4"/>
        <v>#REF!</v>
      </c>
      <c r="P46" s="45">
        <f t="shared" si="4"/>
        <v>0</v>
      </c>
      <c r="Q46" s="66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15">
      <c r="A47" s="36"/>
      <c r="B47" s="37"/>
      <c r="C47" s="43"/>
      <c r="D47" s="44"/>
      <c r="E47" s="40"/>
      <c r="F47" s="42"/>
      <c r="G47" s="40"/>
      <c r="H47" s="42"/>
      <c r="I47" s="40"/>
      <c r="J47" s="42"/>
      <c r="K47" s="40"/>
      <c r="L47" s="42"/>
      <c r="M47" s="40"/>
      <c r="N47" s="42"/>
      <c r="O47" s="40"/>
      <c r="P47" s="62"/>
      <c r="Q47" s="66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15">
      <c r="A48" s="46"/>
      <c r="B48" s="47"/>
      <c r="C48" s="32"/>
      <c r="D48" s="4"/>
      <c r="E48" s="40"/>
      <c r="F48" s="42"/>
      <c r="G48" s="40"/>
      <c r="H48" s="42"/>
      <c r="I48" s="40"/>
      <c r="J48" s="42"/>
      <c r="K48" s="40"/>
      <c r="L48" s="42"/>
      <c r="M48" s="40"/>
      <c r="N48" s="42"/>
      <c r="O48" s="40"/>
      <c r="P48" s="62"/>
      <c r="Q48" s="66"/>
      <c r="R48" s="44"/>
      <c r="S48" s="4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5">
      <c r="A49" s="36"/>
      <c r="B49" s="37"/>
      <c r="C49" s="48"/>
      <c r="D49" s="49"/>
      <c r="E49" s="50"/>
      <c r="F49" s="51"/>
      <c r="G49" s="50"/>
      <c r="H49" s="51"/>
      <c r="I49" s="50"/>
      <c r="J49" s="51"/>
      <c r="K49" s="50"/>
      <c r="L49" s="51"/>
      <c r="M49" s="50"/>
      <c r="N49" s="51"/>
      <c r="O49" s="50"/>
      <c r="P49" s="63"/>
      <c r="Q49" s="66"/>
      <c r="R49" s="44"/>
      <c r="S49" s="4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6.5">
      <c r="A50" s="13" t="s">
        <v>245</v>
      </c>
      <c r="B50" s="52" t="s">
        <v>246</v>
      </c>
      <c r="C50" s="53">
        <f>C14+C24+C33+C39+C46</f>
        <v>0</v>
      </c>
      <c r="D50" s="54"/>
      <c r="E50" s="55" t="e">
        <f aca="true" t="shared" si="5" ref="E50:O50">E14+E24+E33+E39+E46</f>
        <v>#REF!</v>
      </c>
      <c r="F50" s="56">
        <f t="shared" si="5"/>
        <v>0</v>
      </c>
      <c r="G50" s="55" t="e">
        <f t="shared" si="5"/>
        <v>#REF!</v>
      </c>
      <c r="H50" s="56">
        <f t="shared" si="5"/>
        <v>0</v>
      </c>
      <c r="I50" s="55" t="e">
        <f t="shared" si="5"/>
        <v>#REF!</v>
      </c>
      <c r="J50" s="56">
        <f t="shared" si="5"/>
        <v>0</v>
      </c>
      <c r="K50" s="55" t="e">
        <f t="shared" si="5"/>
        <v>#REF!</v>
      </c>
      <c r="L50" s="56">
        <f t="shared" si="5"/>
        <v>0</v>
      </c>
      <c r="M50" s="55" t="e">
        <f t="shared" si="5"/>
        <v>#REF!</v>
      </c>
      <c r="N50" s="56">
        <f t="shared" si="5"/>
        <v>0</v>
      </c>
      <c r="O50" s="55" t="e">
        <f t="shared" si="5"/>
        <v>#REF!</v>
      </c>
      <c r="P50" s="64">
        <f>P33+P24+P39+P14+P46</f>
        <v>0</v>
      </c>
      <c r="Q50" s="66"/>
      <c r="R50" s="44"/>
      <c r="S50" s="4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6.5">
      <c r="A51" s="57"/>
      <c r="B51" s="57"/>
      <c r="C51" s="58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44"/>
      <c r="R51" s="44"/>
      <c r="S51" s="4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>
      <c r="A52" s="4"/>
      <c r="B52" s="4"/>
      <c r="C52" s="4"/>
      <c r="D52" s="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">
      <c r="A53" s="39"/>
      <c r="B53" s="39"/>
      <c r="C53" s="4"/>
      <c r="D53" s="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">
      <c r="A54" s="39"/>
      <c r="B54" s="39"/>
      <c r="C54" s="4"/>
      <c r="D54" s="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">
      <c r="A55" s="4"/>
      <c r="B55" s="4"/>
      <c r="C55" s="4"/>
      <c r="D55" s="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>
      <c r="A56" s="4"/>
      <c r="B56" s="4"/>
      <c r="C56" s="4"/>
      <c r="D56" s="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">
      <c r="A57" s="4"/>
      <c r="B57" s="4"/>
      <c r="C57" s="4"/>
      <c r="D57" s="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">
      <c r="A58" s="4"/>
      <c r="B58" s="4"/>
      <c r="C58" s="4"/>
      <c r="D58" s="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">
      <c r="A59" s="4"/>
      <c r="B59" s="4"/>
      <c r="C59" s="4"/>
      <c r="D59" s="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">
      <c r="A60" s="4"/>
      <c r="B60" s="4"/>
      <c r="C60" s="4"/>
      <c r="D60" s="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5">
      <c r="A61" s="4"/>
      <c r="B61" s="4"/>
      <c r="C61" s="4"/>
      <c r="D61" s="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5">
      <c r="A62" s="4"/>
      <c r="B62" s="4"/>
      <c r="C62" s="4"/>
      <c r="D62" s="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">
      <c r="A63" s="4"/>
      <c r="B63" s="4"/>
      <c r="C63" s="4"/>
      <c r="D63" s="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>
      <c r="A64" s="4"/>
      <c r="B64" s="4"/>
      <c r="C64" s="4"/>
      <c r="D64" s="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5">
      <c r="A65" s="4"/>
      <c r="B65" s="4"/>
      <c r="C65" s="4"/>
      <c r="D65" s="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5">
      <c r="A66" s="4"/>
      <c r="B66" s="4"/>
      <c r="C66" s="4"/>
      <c r="D66" s="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">
      <c r="A67" s="4"/>
      <c r="B67" s="4"/>
      <c r="C67" s="4"/>
      <c r="D67" s="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>
      <c r="A68" s="4"/>
      <c r="B68" s="4"/>
      <c r="C68" s="4"/>
      <c r="D68" s="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4"/>
      <c r="B69" s="4"/>
      <c r="C69" s="4"/>
      <c r="D69" s="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5">
      <c r="A70" s="4"/>
      <c r="B70" s="4"/>
      <c r="C70" s="4"/>
      <c r="D70" s="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5">
      <c r="A71" s="4"/>
      <c r="B71" s="4"/>
      <c r="C71" s="4"/>
      <c r="D71" s="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5">
      <c r="A72" s="4"/>
      <c r="B72" s="4"/>
      <c r="C72" s="4"/>
      <c r="D72" s="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5">
      <c r="A73" s="4"/>
      <c r="B73" s="4"/>
      <c r="C73" s="4"/>
      <c r="D73" s="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5">
      <c r="A74" s="4"/>
      <c r="B74" s="4"/>
      <c r="C74" s="4"/>
      <c r="D74" s="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5">
      <c r="A75" s="4"/>
      <c r="B75" s="4"/>
      <c r="C75" s="4"/>
      <c r="D75" s="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5">
      <c r="A76" s="4"/>
      <c r="B76" s="4"/>
      <c r="C76" s="4"/>
      <c r="D76" s="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5">
      <c r="A77" s="4"/>
      <c r="B77" s="4"/>
      <c r="C77" s="4"/>
      <c r="D77" s="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5">
      <c r="A78" s="4"/>
      <c r="B78" s="4"/>
      <c r="C78" s="4"/>
      <c r="D78" s="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5">
      <c r="A79" s="4"/>
      <c r="B79" s="4"/>
      <c r="C79" s="4"/>
      <c r="D79" s="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5">
      <c r="A80" s="4"/>
      <c r="B80" s="4"/>
      <c r="C80" s="4"/>
      <c r="D80" s="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5">
      <c r="A81" s="4"/>
      <c r="B81" s="4"/>
      <c r="C81" s="4"/>
      <c r="D81" s="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5">
      <c r="A82" s="4"/>
      <c r="B82" s="4"/>
      <c r="C82" s="4"/>
      <c r="D82" s="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5">
      <c r="A83" s="4"/>
      <c r="B83" s="4"/>
      <c r="C83" s="4"/>
      <c r="D83" s="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5">
      <c r="A84" s="4"/>
      <c r="B84" s="4"/>
      <c r="C84" s="4"/>
      <c r="D84" s="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5">
      <c r="A85" s="4"/>
      <c r="B85" s="4"/>
      <c r="C85" s="4"/>
      <c r="D85" s="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5">
      <c r="A86" s="4"/>
      <c r="B86" s="4"/>
      <c r="C86" s="4"/>
      <c r="D86" s="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5">
      <c r="A87" s="4"/>
      <c r="B87" s="4"/>
      <c r="C87" s="4"/>
      <c r="D87" s="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</sheetData>
  <sheetProtection/>
  <mergeCells count="12"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</mergeCells>
  <printOptions horizontalCentered="1" verticalCentered="1"/>
  <pageMargins left="0.3" right="0.57" top="0.9" bottom="0.68" header="0.5" footer="0.5"/>
  <pageSetup fitToHeight="1" fitToWidth="1" horizontalDpi="300" verticalDpi="300" orientation="landscape" paperSize="9" scale="59"/>
  <headerFooter alignWithMargins="0">
    <oddFooter>&amp;L&amp;A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Zhou</dc:creator>
  <cp:keywords/>
  <dc:description/>
  <cp:lastModifiedBy>清泉煮茶</cp:lastModifiedBy>
  <cp:lastPrinted>2017-08-18T02:54:21Z</cp:lastPrinted>
  <dcterms:created xsi:type="dcterms:W3CDTF">2002-03-25T03:58:55Z</dcterms:created>
  <dcterms:modified xsi:type="dcterms:W3CDTF">2020-10-16T02:40:58Z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